
<file path=[Content_Types].xml><?xml version="1.0" encoding="utf-8"?>
<Types xmlns="http://schemas.openxmlformats.org/package/2006/content-types">
  <Override PartName="/xl/activeX/activeX2.bin" ContentType="application/vnd.ms-office.activeX"/>
  <Override PartName="/xl/activeX/activeX4.bin" ContentType="application/vnd.ms-office.activeX"/>
  <Override PartName="/xl/activeX/activeX9.xml" ContentType="application/vnd.ms-office.activeX+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activeX/activeX7.xml" ContentType="application/vnd.ms-office.activeX+xml"/>
  <Override PartName="/xl/activeX/activeX14.bin" ContentType="application/vnd.ms-office.activeX"/>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activeX/activeX5.xml" ContentType="application/vnd.ms-office.activeX+xml"/>
  <Override PartName="/xl/activeX/activeX12.bin" ContentType="application/vnd.ms-office.activeX"/>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activeX/activeX3.xml" ContentType="application/vnd.ms-office.activeX+xml"/>
  <Override PartName="/xl/activeX/activeX10.bin" ContentType="application/vnd.ms-office.activeX"/>
  <Override PartName="/xl/activeX/activeX15.xml" ContentType="application/vnd.ms-office.activeX+xml"/>
  <Override PartName="/xl/comments4.xml" ContentType="application/vnd.openxmlformats-officedocument.spreadsheetml.comments+xml"/>
  <Override PartName="/xl/worksheets/sheet3.xml" ContentType="application/vnd.openxmlformats-officedocument.spreadsheetml.worksheet+xml"/>
  <Override PartName="/xl/activeX/activeX1.xml" ContentType="application/vnd.ms-office.activeX+xml"/>
  <Override PartName="/xl/activeX/activeX13.xml" ContentType="application/vnd.ms-office.activeX+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activeX/activeX9.bin" ContentType="application/vnd.ms-office.activeX"/>
  <Override PartName="/xl/activeX/activeX11.xml" ContentType="application/vnd.ms-office.activeX+xml"/>
  <Override PartName="/xl/activeX/activeX12.xml" ContentType="application/vnd.ms-office.activeX+xml"/>
  <Override PartName="/xl/comments1.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activeX/activeX7.bin" ContentType="application/vnd.ms-office.activeX"/>
  <Override PartName="/xl/activeX/activeX8.bin" ContentType="application/vnd.ms-office.activeX"/>
  <Override PartName="/xl/activeX/activeX10.xml" ContentType="application/vnd.ms-office.activeX+xml"/>
  <Override PartName="/xl/comments12.xml" ContentType="application/vnd.openxmlformats-officedocument.spreadsheetml.comments+xml"/>
  <Override PartName="/xl/comments13.xml" ContentType="application/vnd.openxmlformats-officedocument.spreadsheetml.comments+xml"/>
  <Override PartName="/xl/ctrlProps/ctrlProp4.xml" ContentType="application/vnd.ms-excel.controlproperties+xml"/>
  <Override PartName="/xl/ctrlProps/ctrlProp3.xml" ContentType="application/vnd.ms-excel.controlproperties+xml"/>
  <Override PartName="/xl/activeX/activeX5.bin" ContentType="application/vnd.ms-office.activeX"/>
  <Override PartName="/xl/activeX/activeX6.bin" ContentType="application/vnd.ms-office.activeX"/>
  <Override PartName="/xl/comments10.xml" ContentType="application/vnd.openxmlformats-officedocument.spreadsheetml.comments+xml"/>
  <Override PartName="/xl/comments11.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Default Extension="bin" ContentType="application/vnd.openxmlformats-officedocument.spreadsheetml.printerSettings"/>
  <Override PartName="/xl/activeX/activeX3.bin" ContentType="application/vnd.ms-office.activeX"/>
  <Override PartName="/xl/activeX/activeX15.bin" ContentType="application/vnd.ms-office.activeX"/>
  <Override PartName="/xl/worksheets/sheet14.xml" ContentType="application/vnd.openxmlformats-officedocument.spreadsheetml.worksheet+xml"/>
  <Override PartName="/xl/activeX/activeX1.bin" ContentType="application/vnd.ms-office.activeX"/>
  <Override PartName="/xl/activeX/activeX8.xml" ContentType="application/vnd.ms-office.activeX+xml"/>
  <Override PartName="/xl/activeX/activeX13.bin" ContentType="application/vnd.ms-office.activeX"/>
  <Override PartName="/xl/comments9.xml" ContentType="application/vnd.openxmlformats-officedocument.spreadsheetml.comment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activeX/activeX6.xml" ContentType="application/vnd.ms-office.activeX+xml"/>
  <Override PartName="/xl/activeX/activeX11.bin" ContentType="application/vnd.ms-office.activeX"/>
  <Default Extension="jpeg" ContentType="image/jpeg"/>
  <Default Extension="emf" ContentType="image/x-emf"/>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activeX/activeX2.xml" ContentType="application/vnd.ms-office.activeX+xml"/>
  <Override PartName="/xl/activeX/activeX4.xml" ContentType="application/vnd.ms-office.activeX+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activeX/activeX14.xml" ContentType="application/vnd.ms-office.activeX+xml"/>
  <Override PartName="/xl/comments3.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bookViews>
    <workbookView xWindow="-15" yWindow="405" windowWidth="9570" windowHeight="8580" tabRatio="878"/>
  </bookViews>
  <sheets>
    <sheet name="PROG" sheetId="41" r:id="rId1"/>
    <sheet name="ART. 90 TUEL" sheetId="51" r:id="rId2"/>
    <sheet name="SEGRETARIO COMUNALE" sheetId="52" r:id="rId3"/>
    <sheet name="SERVIZI GENERALI" sheetId="53" r:id="rId4"/>
    <sheet name="SERV. SEGRET. ASSIST. CULT. IST" sheetId="54" r:id="rId5"/>
    <sheet name="SERVIZIO FINANZIARIO E TRIBUTI" sheetId="55" r:id="rId6"/>
    <sheet name="ANAGRAFE" sheetId="56" r:id="rId7"/>
    <sheet name="EDILIZIA PRIVATA" sheetId="57" r:id="rId8"/>
    <sheet name="LAVORI PUBBLICI" sheetId="58" r:id="rId9"/>
    <sheet name="POLIZIA MUNICIPALE" sheetId="45" r:id="rId10"/>
    <sheet name="COMMERCIO E POLIZ. AMM.VA" sheetId="46" r:id="rId11"/>
    <sheet name="referto" sheetId="27" r:id="rId12"/>
    <sheet name="TOT_OBJ" sheetId="42" r:id="rId13"/>
    <sheet name="Budget  PO" sheetId="59" r:id="rId14"/>
  </sheets>
  <definedNames>
    <definedName name="_ednref1" localSheetId="7">'EDILIZIA PRIVATA'!$D$12</definedName>
    <definedName name="_xlnm._FilterDatabase" localSheetId="6" hidden="1">ANAGRAFE!$A$9:$AB$20</definedName>
    <definedName name="_xlnm._FilterDatabase" localSheetId="1" hidden="1">'ART. 90 TUEL'!$A$9:$AB$15</definedName>
    <definedName name="_xlnm._FilterDatabase" localSheetId="13" hidden="1">'Budget  PO'!$A$9:$J$19</definedName>
    <definedName name="_xlnm._FilterDatabase" localSheetId="10" hidden="1">'COMMERCIO E POLIZ. AMM.VA'!$A$9:$AA$21</definedName>
    <definedName name="_xlnm._FilterDatabase" localSheetId="7" hidden="1">'EDILIZIA PRIVATA'!$A$9:$AA$13</definedName>
    <definedName name="_xlnm._FilterDatabase" localSheetId="8" hidden="1">'LAVORI PUBBLICI'!$A$9:$AA$31</definedName>
    <definedName name="_xlnm._FilterDatabase" localSheetId="9" hidden="1">'POLIZIA MUNICIPALE'!$A$9:$AA$19</definedName>
    <definedName name="_xlnm._FilterDatabase" localSheetId="11" hidden="1">referto!$A$9:$L$418</definedName>
    <definedName name="_xlnm._FilterDatabase" localSheetId="2" hidden="1">'SEGRETARIO COMUNALE'!$A$9:$AA$24</definedName>
    <definedName name="_xlnm._FilterDatabase" localSheetId="4" hidden="1">'SERV. SEGRET. ASSIST. CULT. IST'!$A$9:$AA$37</definedName>
    <definedName name="_xlnm._FilterDatabase" localSheetId="3" hidden="1">'SERVIZI GENERALI'!$A$9:$AA$19</definedName>
    <definedName name="_xlnm._FilterDatabase" localSheetId="5" hidden="1">'SERVIZIO FINANZIARIO E TRIBUTI'!$A$9:$AA$19</definedName>
    <definedName name="_xlnm._FilterDatabase" localSheetId="12" hidden="1">TOT_OBJ!$A$9:$AD$9</definedName>
    <definedName name="_xlnm.Print_Area" localSheetId="6">ANAGRAFE!$B$1:$P$24</definedName>
    <definedName name="_xlnm.Print_Area" localSheetId="1">'ART. 90 TUEL'!$B$1:$Y$16</definedName>
    <definedName name="_xlnm.Print_Area" localSheetId="13">'Budget  PO'!$A$1:$J$27</definedName>
    <definedName name="_xlnm.Print_Area" localSheetId="10">'COMMERCIO E POLIZ. AMM.VA'!$B$1:$P$22</definedName>
    <definedName name="_xlnm.Print_Area" localSheetId="7">'EDILIZIA PRIVATA'!$B$1:$P$20</definedName>
    <definedName name="_xlnm.Print_Area" localSheetId="8">'LAVORI PUBBLICI'!$B$1:$P$33</definedName>
    <definedName name="_xlnm.Print_Area" localSheetId="9">'POLIZIA MUNICIPALE'!$B$1:$P$20</definedName>
    <definedName name="_xlnm.Print_Area" localSheetId="0">PROG!$A$1:$O$32</definedName>
    <definedName name="_xlnm.Print_Area" localSheetId="11">referto!$A$1:$L$43</definedName>
    <definedName name="_xlnm.Print_Area" localSheetId="2">'SEGRETARIO COMUNALE'!$B$1:$P$22</definedName>
    <definedName name="_xlnm.Print_Area" localSheetId="4">'SERV. SEGRET. ASSIST. CULT. IST'!$B$1:$P$41</definedName>
    <definedName name="_xlnm.Print_Area" localSheetId="3">'SERVIZI GENERALI'!$B$1:$P$19</definedName>
    <definedName name="_xlnm.Print_Area" localSheetId="5">'SERVIZIO FINANZIARIO E TRIBUTI'!$B$1:$P$19</definedName>
    <definedName name="_xlnm.Print_Area" localSheetId="12">TOT_OBJ!$A$1:$V$129</definedName>
    <definedName name="OLE_LINK204" localSheetId="3">'SERVIZI GENERALI'!$B$10</definedName>
    <definedName name="OLE_LINK212" localSheetId="4">'SERV. SEGRET. ASSIST. CULT. IST'!$D$11</definedName>
    <definedName name="OLE_LINK219" localSheetId="4">'SERV. SEGRET. ASSIST. CULT. IST'!$E$11</definedName>
    <definedName name="OLE_LINK290" localSheetId="7">'EDILIZIA PRIVATA'!#REF!</definedName>
    <definedName name="_xlnm.Print_Titles" localSheetId="6">ANAGRAFE!$1:$9</definedName>
    <definedName name="_xlnm.Print_Titles" localSheetId="1">'ART. 90 TUEL'!$1:$9</definedName>
    <definedName name="_xlnm.Print_Titles" localSheetId="10">'COMMERCIO E POLIZ. AMM.VA'!$1:$9</definedName>
    <definedName name="_xlnm.Print_Titles" localSheetId="7">'EDILIZIA PRIVATA'!$1:$9</definedName>
    <definedName name="_xlnm.Print_Titles" localSheetId="8">'LAVORI PUBBLICI'!$1:$9</definedName>
    <definedName name="_xlnm.Print_Titles" localSheetId="9">'POLIZIA MUNICIPALE'!$1:$9</definedName>
    <definedName name="_xlnm.Print_Titles" localSheetId="11">referto!$2:$2</definedName>
    <definedName name="_xlnm.Print_Titles" localSheetId="2">'SEGRETARIO COMUNALE'!$1:$9</definedName>
    <definedName name="_xlnm.Print_Titles" localSheetId="4">'SERV. SEGRET. ASSIST. CULT. IST'!$1:$9</definedName>
    <definedName name="_xlnm.Print_Titles" localSheetId="3">'SERVIZI GENERALI'!$1:$9</definedName>
    <definedName name="_xlnm.Print_Titles" localSheetId="5">'SERVIZIO FINANZIARIO E TRIBUTI'!$1:$9</definedName>
    <definedName name="_xlnm.Print_Titles" localSheetId="12">TOT_OBJ!$1:$9</definedName>
  </definedNames>
  <calcPr calcId="125725"/>
</workbook>
</file>

<file path=xl/calcChain.xml><?xml version="1.0" encoding="utf-8"?>
<calcChain xmlns="http://schemas.openxmlformats.org/spreadsheetml/2006/main">
  <c r="X15" i="56"/>
  <c r="W15"/>
  <c r="V15"/>
  <c r="U15"/>
  <c r="AA15" s="1"/>
  <c r="L15" s="1"/>
  <c r="U11" i="55"/>
  <c r="V11"/>
  <c r="AA11" s="1"/>
  <c r="L11" s="1"/>
  <c r="W11"/>
  <c r="X11"/>
  <c r="Y11"/>
  <c r="U12"/>
  <c r="Z12" s="1"/>
  <c r="V12"/>
  <c r="W12"/>
  <c r="X12"/>
  <c r="Y12"/>
  <c r="AA12"/>
  <c r="U13"/>
  <c r="V13"/>
  <c r="W13"/>
  <c r="Z13" s="1"/>
  <c r="X13"/>
  <c r="AA13"/>
  <c r="L13" s="1"/>
  <c r="Y13"/>
  <c r="U14"/>
  <c r="V14"/>
  <c r="W14"/>
  <c r="Z14" s="1"/>
  <c r="X14"/>
  <c r="Y14"/>
  <c r="U12" i="54"/>
  <c r="V12"/>
  <c r="Z12" s="1"/>
  <c r="K12" s="1"/>
  <c r="W12"/>
  <c r="X12"/>
  <c r="Y12"/>
  <c r="U13"/>
  <c r="AA13" s="1"/>
  <c r="V13"/>
  <c r="W13"/>
  <c r="Z13" s="1"/>
  <c r="K13" s="1"/>
  <c r="X13"/>
  <c r="Y13"/>
  <c r="U14"/>
  <c r="Z14" s="1"/>
  <c r="K14" s="1"/>
  <c r="V14"/>
  <c r="W14"/>
  <c r="X14"/>
  <c r="AA14"/>
  <c r="L14" s="1"/>
  <c r="Y14"/>
  <c r="U15"/>
  <c r="V15"/>
  <c r="Z15" s="1"/>
  <c r="K15" s="1"/>
  <c r="W15"/>
  <c r="X15"/>
  <c r="Y15"/>
  <c r="U16"/>
  <c r="Z16" s="1"/>
  <c r="V16"/>
  <c r="W16"/>
  <c r="X16"/>
  <c r="AA16" s="1"/>
  <c r="L16" s="1"/>
  <c r="Y16"/>
  <c r="U17"/>
  <c r="V17"/>
  <c r="W17"/>
  <c r="X17"/>
  <c r="Y17"/>
  <c r="U18"/>
  <c r="V18"/>
  <c r="W18"/>
  <c r="Z18" s="1"/>
  <c r="X18"/>
  <c r="Y18"/>
  <c r="U19"/>
  <c r="V19"/>
  <c r="AA19" s="1"/>
  <c r="L19" s="1"/>
  <c r="O19" s="1"/>
  <c r="W19"/>
  <c r="X19"/>
  <c r="Y19"/>
  <c r="U20"/>
  <c r="Z20" s="1"/>
  <c r="V20"/>
  <c r="W20"/>
  <c r="X20"/>
  <c r="Y20"/>
  <c r="AA20"/>
  <c r="L20" s="1"/>
  <c r="U21"/>
  <c r="V21"/>
  <c r="W21"/>
  <c r="X21"/>
  <c r="Y21"/>
  <c r="U22"/>
  <c r="V22"/>
  <c r="W22"/>
  <c r="Z22" s="1"/>
  <c r="X22"/>
  <c r="Y22"/>
  <c r="U23"/>
  <c r="Z23" s="1"/>
  <c r="V23"/>
  <c r="W23"/>
  <c r="X23"/>
  <c r="Y23"/>
  <c r="U24"/>
  <c r="AA24" s="1"/>
  <c r="V24"/>
  <c r="W24"/>
  <c r="X24"/>
  <c r="Y24"/>
  <c r="U25"/>
  <c r="V25"/>
  <c r="W25"/>
  <c r="X25"/>
  <c r="Y25"/>
  <c r="U26"/>
  <c r="V26"/>
  <c r="W26"/>
  <c r="X26"/>
  <c r="Y26"/>
  <c r="U27"/>
  <c r="Z27" s="1"/>
  <c r="K27" s="1"/>
  <c r="V27"/>
  <c r="W27"/>
  <c r="X27"/>
  <c r="Y27"/>
  <c r="U28"/>
  <c r="V28"/>
  <c r="W28"/>
  <c r="X28"/>
  <c r="Y28"/>
  <c r="U29"/>
  <c r="Z29" s="1"/>
  <c r="V29"/>
  <c r="W29"/>
  <c r="X29"/>
  <c r="Y29"/>
  <c r="U30"/>
  <c r="V30"/>
  <c r="W30"/>
  <c r="X30"/>
  <c r="Y30"/>
  <c r="U31"/>
  <c r="V31"/>
  <c r="Z31" s="1"/>
  <c r="K31" s="1"/>
  <c r="W31"/>
  <c r="X31"/>
  <c r="Y31"/>
  <c r="U32"/>
  <c r="AA32" s="1"/>
  <c r="L32" s="1"/>
  <c r="O32" s="1"/>
  <c r="V32"/>
  <c r="W32"/>
  <c r="X32"/>
  <c r="Y32"/>
  <c r="U14" i="45"/>
  <c r="AA14" s="1"/>
  <c r="L14" s="1"/>
  <c r="V14"/>
  <c r="W14"/>
  <c r="X14"/>
  <c r="Y14"/>
  <c r="U14" i="57"/>
  <c r="Z14" s="1"/>
  <c r="V14"/>
  <c r="W14"/>
  <c r="X14"/>
  <c r="Y14"/>
  <c r="U15"/>
  <c r="V15"/>
  <c r="W15"/>
  <c r="X15"/>
  <c r="Z15" s="1"/>
  <c r="Y15"/>
  <c r="F15" i="45"/>
  <c r="B15"/>
  <c r="U11"/>
  <c r="V11"/>
  <c r="W11"/>
  <c r="X11"/>
  <c r="Y11"/>
  <c r="F27" i="58"/>
  <c r="B27"/>
  <c r="B4" i="57"/>
  <c r="F16"/>
  <c r="B16"/>
  <c r="B16" i="56"/>
  <c r="F16"/>
  <c r="F15" i="55"/>
  <c r="B15"/>
  <c r="B33" i="54"/>
  <c r="B15" i="53"/>
  <c r="F33" i="54"/>
  <c r="B4" i="59"/>
  <c r="A5"/>
  <c r="F5"/>
  <c r="H5"/>
  <c r="I5"/>
  <c r="A6"/>
  <c r="F6"/>
  <c r="H6"/>
  <c r="I6"/>
  <c r="J6"/>
  <c r="A7"/>
  <c r="F7"/>
  <c r="J7" s="1"/>
  <c r="H7"/>
  <c r="I7"/>
  <c r="A8"/>
  <c r="F8"/>
  <c r="H8"/>
  <c r="I8"/>
  <c r="J8" s="1"/>
  <c r="A9"/>
  <c r="F9"/>
  <c r="J9" s="1"/>
  <c r="H9"/>
  <c r="I9"/>
  <c r="A10"/>
  <c r="F10"/>
  <c r="H10"/>
  <c r="I10"/>
  <c r="J10"/>
  <c r="A11"/>
  <c r="F11"/>
  <c r="H11"/>
  <c r="I11"/>
  <c r="A12"/>
  <c r="F12"/>
  <c r="H12"/>
  <c r="I12"/>
  <c r="J12"/>
  <c r="A13"/>
  <c r="F13"/>
  <c r="J13" s="1"/>
  <c r="H13"/>
  <c r="I13"/>
  <c r="A14"/>
  <c r="F14"/>
  <c r="H14"/>
  <c r="I14"/>
  <c r="J14" s="1"/>
  <c r="A15"/>
  <c r="F15"/>
  <c r="J15" s="1"/>
  <c r="H15"/>
  <c r="I15"/>
  <c r="A16"/>
  <c r="F16"/>
  <c r="H16"/>
  <c r="I16"/>
  <c r="J16"/>
  <c r="A17"/>
  <c r="F17"/>
  <c r="H17"/>
  <c r="I17"/>
  <c r="A18"/>
  <c r="F18"/>
  <c r="H18"/>
  <c r="I18"/>
  <c r="A19"/>
  <c r="F19"/>
  <c r="J19" s="1"/>
  <c r="H19"/>
  <c r="I19"/>
  <c r="F9" i="42"/>
  <c r="Q9"/>
  <c r="S9"/>
  <c r="W10"/>
  <c r="X10"/>
  <c r="Y10"/>
  <c r="Z10"/>
  <c r="AA10"/>
  <c r="W11"/>
  <c r="X11"/>
  <c r="Y11"/>
  <c r="Z11"/>
  <c r="AA11"/>
  <c r="W12"/>
  <c r="X12"/>
  <c r="Y12"/>
  <c r="Z12"/>
  <c r="AA12"/>
  <c r="W13"/>
  <c r="X13"/>
  <c r="Y13"/>
  <c r="Z13"/>
  <c r="AA13"/>
  <c r="W14"/>
  <c r="X14"/>
  <c r="Y14"/>
  <c r="Z14"/>
  <c r="AA14"/>
  <c r="W15"/>
  <c r="X15"/>
  <c r="Y15"/>
  <c r="Z15"/>
  <c r="AA15"/>
  <c r="W16"/>
  <c r="X16"/>
  <c r="Y16"/>
  <c r="Z16"/>
  <c r="AA16"/>
  <c r="W17"/>
  <c r="X17"/>
  <c r="Y17"/>
  <c r="Z17"/>
  <c r="AA17"/>
  <c r="W18"/>
  <c r="X18"/>
  <c r="Y18"/>
  <c r="Z18"/>
  <c r="AA18"/>
  <c r="W19"/>
  <c r="X19"/>
  <c r="Y19"/>
  <c r="Z19"/>
  <c r="AA19"/>
  <c r="W20"/>
  <c r="X20"/>
  <c r="Y20"/>
  <c r="Z20"/>
  <c r="AA20"/>
  <c r="W21"/>
  <c r="AB21"/>
  <c r="K21" s="1"/>
  <c r="O21" s="1"/>
  <c r="X21"/>
  <c r="Y21"/>
  <c r="Z21"/>
  <c r="AA21"/>
  <c r="W22"/>
  <c r="X22"/>
  <c r="Y22"/>
  <c r="Z22"/>
  <c r="AA22"/>
  <c r="W23"/>
  <c r="X23"/>
  <c r="Y23"/>
  <c r="Z23"/>
  <c r="AA23"/>
  <c r="W24"/>
  <c r="X24"/>
  <c r="Y24"/>
  <c r="Z24"/>
  <c r="AA24"/>
  <c r="W25"/>
  <c r="X25"/>
  <c r="Y25"/>
  <c r="Z25"/>
  <c r="AA25"/>
  <c r="W26"/>
  <c r="X26"/>
  <c r="Y26"/>
  <c r="Z26"/>
  <c r="AA26"/>
  <c r="W27"/>
  <c r="X27"/>
  <c r="Y27"/>
  <c r="Z27"/>
  <c r="AA27"/>
  <c r="W28"/>
  <c r="X28"/>
  <c r="Y28"/>
  <c r="Z28"/>
  <c r="AA28"/>
  <c r="W29"/>
  <c r="X29"/>
  <c r="Y29"/>
  <c r="Z29"/>
  <c r="AA29"/>
  <c r="W30"/>
  <c r="X30"/>
  <c r="Y30"/>
  <c r="Z30"/>
  <c r="AA30"/>
  <c r="W31"/>
  <c r="X31"/>
  <c r="Y31"/>
  <c r="Z31"/>
  <c r="AA31"/>
  <c r="W32"/>
  <c r="X32"/>
  <c r="Y32"/>
  <c r="Z32"/>
  <c r="AA32"/>
  <c r="W33"/>
  <c r="X33"/>
  <c r="Y33"/>
  <c r="Z33"/>
  <c r="AA33"/>
  <c r="W34"/>
  <c r="AC34"/>
  <c r="L34" s="1"/>
  <c r="X34"/>
  <c r="Y34"/>
  <c r="Z34"/>
  <c r="AA34"/>
  <c r="W35"/>
  <c r="X35"/>
  <c r="Y35"/>
  <c r="Z35"/>
  <c r="AA35"/>
  <c r="W36"/>
  <c r="X36"/>
  <c r="Y36"/>
  <c r="Z36"/>
  <c r="AA36"/>
  <c r="W37"/>
  <c r="X37"/>
  <c r="Y37"/>
  <c r="Z37"/>
  <c r="AA37"/>
  <c r="W38"/>
  <c r="X38"/>
  <c r="Y38"/>
  <c r="Z38"/>
  <c r="AC38" s="1"/>
  <c r="L38" s="1"/>
  <c r="AA38"/>
  <c r="W39"/>
  <c r="X39"/>
  <c r="AC39"/>
  <c r="L39" s="1"/>
  <c r="Y39"/>
  <c r="Z39"/>
  <c r="AA39"/>
  <c r="W40"/>
  <c r="X40"/>
  <c r="Y40"/>
  <c r="Z40"/>
  <c r="AA40"/>
  <c r="W41"/>
  <c r="X41"/>
  <c r="Y41"/>
  <c r="Z41"/>
  <c r="AA41"/>
  <c r="W42"/>
  <c r="X42"/>
  <c r="Y42"/>
  <c r="Z42"/>
  <c r="AA42"/>
  <c r="W43"/>
  <c r="X43"/>
  <c r="Y43"/>
  <c r="Z43"/>
  <c r="AA43"/>
  <c r="W44"/>
  <c r="X44"/>
  <c r="Y44"/>
  <c r="Z44"/>
  <c r="AA44"/>
  <c r="AB44" s="1"/>
  <c r="K44" s="1"/>
  <c r="O44" s="1"/>
  <c r="W45"/>
  <c r="X45"/>
  <c r="Y45"/>
  <c r="Z45"/>
  <c r="AA45"/>
  <c r="W46"/>
  <c r="X46"/>
  <c r="Y46"/>
  <c r="Z46"/>
  <c r="AA46"/>
  <c r="W47"/>
  <c r="X47"/>
  <c r="Y47"/>
  <c r="Z47"/>
  <c r="AA47"/>
  <c r="W48"/>
  <c r="X48"/>
  <c r="Y48"/>
  <c r="Z48"/>
  <c r="AA48"/>
  <c r="W49"/>
  <c r="X49"/>
  <c r="Y49"/>
  <c r="Z49"/>
  <c r="AA49"/>
  <c r="W50"/>
  <c r="X50"/>
  <c r="Y50"/>
  <c r="Z50"/>
  <c r="AA50"/>
  <c r="W51"/>
  <c r="X51"/>
  <c r="Y51"/>
  <c r="Z51"/>
  <c r="AA51"/>
  <c r="W52"/>
  <c r="X52"/>
  <c r="Y52"/>
  <c r="Z52"/>
  <c r="AA52"/>
  <c r="W53"/>
  <c r="X53"/>
  <c r="Y53"/>
  <c r="Z53"/>
  <c r="AA53"/>
  <c r="W54"/>
  <c r="X54"/>
  <c r="Y54"/>
  <c r="Z54"/>
  <c r="AA54"/>
  <c r="W55"/>
  <c r="X55"/>
  <c r="Y55"/>
  <c r="Z55"/>
  <c r="AA55"/>
  <c r="W56"/>
  <c r="AC56" s="1"/>
  <c r="L56" s="1"/>
  <c r="X56"/>
  <c r="Y56"/>
  <c r="Z56"/>
  <c r="AA56"/>
  <c r="W57"/>
  <c r="X57"/>
  <c r="Y57"/>
  <c r="Z57"/>
  <c r="AA57"/>
  <c r="W58"/>
  <c r="X58"/>
  <c r="Y58"/>
  <c r="Z58"/>
  <c r="AA58"/>
  <c r="W59"/>
  <c r="X59"/>
  <c r="Y59"/>
  <c r="Z59"/>
  <c r="AA59"/>
  <c r="W60"/>
  <c r="X60"/>
  <c r="Y60"/>
  <c r="Z60"/>
  <c r="AA60"/>
  <c r="W61"/>
  <c r="X61"/>
  <c r="Y61"/>
  <c r="Z61"/>
  <c r="AA61"/>
  <c r="W62"/>
  <c r="X62"/>
  <c r="Y62"/>
  <c r="Z62"/>
  <c r="AA62"/>
  <c r="W63"/>
  <c r="X63"/>
  <c r="Y63"/>
  <c r="Z63"/>
  <c r="AA63"/>
  <c r="W64"/>
  <c r="X64"/>
  <c r="Y64"/>
  <c r="Z64"/>
  <c r="AA64"/>
  <c r="W65"/>
  <c r="X65"/>
  <c r="Y65"/>
  <c r="Z65"/>
  <c r="AA65"/>
  <c r="W66"/>
  <c r="X66"/>
  <c r="Y66"/>
  <c r="Z66"/>
  <c r="AA66"/>
  <c r="W67"/>
  <c r="X67"/>
  <c r="Y67"/>
  <c r="Z67"/>
  <c r="AA67"/>
  <c r="W68"/>
  <c r="X68"/>
  <c r="Y68"/>
  <c r="Z68"/>
  <c r="AA68"/>
  <c r="W69"/>
  <c r="X69"/>
  <c r="Y69"/>
  <c r="Z69"/>
  <c r="AA69"/>
  <c r="W70"/>
  <c r="X70"/>
  <c r="Y70"/>
  <c r="Z70"/>
  <c r="AA70"/>
  <c r="W71"/>
  <c r="X71"/>
  <c r="Y71"/>
  <c r="Z71"/>
  <c r="AA71"/>
  <c r="W72"/>
  <c r="X72"/>
  <c r="Y72"/>
  <c r="Z72"/>
  <c r="AA72"/>
  <c r="W73"/>
  <c r="AC73" s="1"/>
  <c r="L73" s="1"/>
  <c r="X73"/>
  <c r="Y73"/>
  <c r="Z73"/>
  <c r="AA73"/>
  <c r="W74"/>
  <c r="X74"/>
  <c r="Y74"/>
  <c r="Z74"/>
  <c r="AA74"/>
  <c r="W75"/>
  <c r="X75"/>
  <c r="Y75"/>
  <c r="Z75"/>
  <c r="AA75"/>
  <c r="W76"/>
  <c r="X76"/>
  <c r="Y76"/>
  <c r="AC76"/>
  <c r="L76" s="1"/>
  <c r="Z76"/>
  <c r="AA76"/>
  <c r="W77"/>
  <c r="X77"/>
  <c r="Y77"/>
  <c r="Z77"/>
  <c r="AA77"/>
  <c r="W78"/>
  <c r="X78"/>
  <c r="Y78"/>
  <c r="Z78"/>
  <c r="AA78"/>
  <c r="W79"/>
  <c r="X79"/>
  <c r="Y79"/>
  <c r="Z79"/>
  <c r="AA79"/>
  <c r="W80"/>
  <c r="X80"/>
  <c r="Y80"/>
  <c r="AB80" s="1"/>
  <c r="K80" s="1"/>
  <c r="O80" s="1"/>
  <c r="Z80"/>
  <c r="AA80"/>
  <c r="W81"/>
  <c r="X81"/>
  <c r="AC81" s="1"/>
  <c r="L81" s="1"/>
  <c r="Y81"/>
  <c r="Z81"/>
  <c r="AA81"/>
  <c r="W82"/>
  <c r="X82"/>
  <c r="Y82"/>
  <c r="Z82"/>
  <c r="AB82" s="1"/>
  <c r="K82" s="1"/>
  <c r="O82" s="1"/>
  <c r="AA82"/>
  <c r="W83"/>
  <c r="X83"/>
  <c r="Y83"/>
  <c r="Z83"/>
  <c r="AA83"/>
  <c r="W84"/>
  <c r="X84"/>
  <c r="Y84"/>
  <c r="Z84"/>
  <c r="AA84"/>
  <c r="W85"/>
  <c r="X85"/>
  <c r="Y85"/>
  <c r="Z85"/>
  <c r="AA85"/>
  <c r="W86"/>
  <c r="X86"/>
  <c r="Y86"/>
  <c r="AB86"/>
  <c r="K86" s="1"/>
  <c r="O86" s="1"/>
  <c r="Z86"/>
  <c r="AA86"/>
  <c r="W87"/>
  <c r="X87"/>
  <c r="Y87"/>
  <c r="Z87"/>
  <c r="AA87"/>
  <c r="W88"/>
  <c r="X88"/>
  <c r="Y88"/>
  <c r="Z88"/>
  <c r="AA88"/>
  <c r="W89"/>
  <c r="X89"/>
  <c r="Y89"/>
  <c r="Z89"/>
  <c r="AA89"/>
  <c r="W90"/>
  <c r="X90"/>
  <c r="Y90"/>
  <c r="Z90"/>
  <c r="AA90"/>
  <c r="W91"/>
  <c r="X91"/>
  <c r="Y91"/>
  <c r="Z91"/>
  <c r="AA91"/>
  <c r="W92"/>
  <c r="X92"/>
  <c r="Y92"/>
  <c r="Z92"/>
  <c r="AA92"/>
  <c r="W93"/>
  <c r="X93"/>
  <c r="Y93"/>
  <c r="Z93"/>
  <c r="AA93"/>
  <c r="W94"/>
  <c r="X94"/>
  <c r="Y94"/>
  <c r="Z94"/>
  <c r="AA94"/>
  <c r="W95"/>
  <c r="X95"/>
  <c r="Y95"/>
  <c r="Z95"/>
  <c r="AA95"/>
  <c r="W96"/>
  <c r="X96"/>
  <c r="Y96"/>
  <c r="Z96"/>
  <c r="AA96"/>
  <c r="W97"/>
  <c r="X97"/>
  <c r="Y97"/>
  <c r="Z97"/>
  <c r="AA97"/>
  <c r="W98"/>
  <c r="AC98" s="1"/>
  <c r="L98" s="1"/>
  <c r="X98"/>
  <c r="Y98"/>
  <c r="Z98"/>
  <c r="AA98"/>
  <c r="W99"/>
  <c r="X99"/>
  <c r="Y99"/>
  <c r="Z99"/>
  <c r="AA99"/>
  <c r="W100"/>
  <c r="X100"/>
  <c r="Y100"/>
  <c r="Z100"/>
  <c r="AA100"/>
  <c r="W101"/>
  <c r="X101"/>
  <c r="Y101"/>
  <c r="Z101"/>
  <c r="AA101"/>
  <c r="W102"/>
  <c r="X102"/>
  <c r="Y102"/>
  <c r="Z102"/>
  <c r="AA102"/>
  <c r="W103"/>
  <c r="X103"/>
  <c r="Y103"/>
  <c r="Z103"/>
  <c r="AA103"/>
  <c r="W104"/>
  <c r="X104"/>
  <c r="Y104"/>
  <c r="AB104" s="1"/>
  <c r="K104" s="1"/>
  <c r="O104" s="1"/>
  <c r="Z104"/>
  <c r="AA104"/>
  <c r="W105"/>
  <c r="X105"/>
  <c r="Y105"/>
  <c r="AB105"/>
  <c r="K105" s="1"/>
  <c r="O105" s="1"/>
  <c r="Z105"/>
  <c r="AA105"/>
  <c r="W106"/>
  <c r="X106"/>
  <c r="Y106"/>
  <c r="AB106" s="1"/>
  <c r="K106" s="1"/>
  <c r="O106" s="1"/>
  <c r="Z106"/>
  <c r="AA106"/>
  <c r="W107"/>
  <c r="X107"/>
  <c r="Y107"/>
  <c r="Z107"/>
  <c r="AA107"/>
  <c r="W108"/>
  <c r="X108"/>
  <c r="Y108"/>
  <c r="Z108"/>
  <c r="AA108"/>
  <c r="W109"/>
  <c r="X109"/>
  <c r="Y109"/>
  <c r="Z109"/>
  <c r="AA109"/>
  <c r="W110"/>
  <c r="X110"/>
  <c r="Y110"/>
  <c r="Z110"/>
  <c r="AA110"/>
  <c r="W111"/>
  <c r="X111"/>
  <c r="Y111"/>
  <c r="Z111"/>
  <c r="AA111"/>
  <c r="W112"/>
  <c r="X112"/>
  <c r="Y112"/>
  <c r="Z112"/>
  <c r="AA112"/>
  <c r="W113"/>
  <c r="X113"/>
  <c r="Y113"/>
  <c r="Z113"/>
  <c r="AA113"/>
  <c r="W114"/>
  <c r="X114"/>
  <c r="Y114"/>
  <c r="AC114"/>
  <c r="L114" s="1"/>
  <c r="Z114"/>
  <c r="AA114"/>
  <c r="W115"/>
  <c r="X115"/>
  <c r="Y115"/>
  <c r="Z115"/>
  <c r="AA115"/>
  <c r="W116"/>
  <c r="X116"/>
  <c r="Y116"/>
  <c r="Z116"/>
  <c r="AA116"/>
  <c r="W117"/>
  <c r="X117"/>
  <c r="Y117"/>
  <c r="Z117"/>
  <c r="AA117"/>
  <c r="W118"/>
  <c r="X118"/>
  <c r="Y118"/>
  <c r="Z118"/>
  <c r="AA118"/>
  <c r="W119"/>
  <c r="AC119"/>
  <c r="L119" s="1"/>
  <c r="X119"/>
  <c r="Y119"/>
  <c r="Z119"/>
  <c r="AA119"/>
  <c r="W120"/>
  <c r="X120"/>
  <c r="Y120"/>
  <c r="Z120"/>
  <c r="AA120"/>
  <c r="W121"/>
  <c r="X121"/>
  <c r="Y121"/>
  <c r="Z121"/>
  <c r="AA121"/>
  <c r="W122"/>
  <c r="X122"/>
  <c r="Y122"/>
  <c r="AC122" s="1"/>
  <c r="L122" s="1"/>
  <c r="Z122"/>
  <c r="AA122"/>
  <c r="W123"/>
  <c r="AC123"/>
  <c r="L123" s="1"/>
  <c r="X123"/>
  <c r="Y123"/>
  <c r="Z123"/>
  <c r="AA123"/>
  <c r="W124"/>
  <c r="X124"/>
  <c r="Y124"/>
  <c r="Z124"/>
  <c r="AA124"/>
  <c r="W125"/>
  <c r="X125"/>
  <c r="Y125"/>
  <c r="Z125"/>
  <c r="AA125"/>
  <c r="W126"/>
  <c r="X126"/>
  <c r="Y126"/>
  <c r="Z126"/>
  <c r="AA126"/>
  <c r="W127"/>
  <c r="X127"/>
  <c r="Y127"/>
  <c r="Z127"/>
  <c r="AA127"/>
  <c r="W128"/>
  <c r="X128"/>
  <c r="Y128"/>
  <c r="Z128"/>
  <c r="AA128"/>
  <c r="W129"/>
  <c r="X129"/>
  <c r="Y129"/>
  <c r="Z129"/>
  <c r="AA129"/>
  <c r="W130"/>
  <c r="X130"/>
  <c r="Y130"/>
  <c r="Z130"/>
  <c r="AA130"/>
  <c r="W131"/>
  <c r="X131"/>
  <c r="Y131"/>
  <c r="Z131"/>
  <c r="AA131"/>
  <c r="W132"/>
  <c r="X132"/>
  <c r="Y132"/>
  <c r="Z132"/>
  <c r="AA132"/>
  <c r="W133"/>
  <c r="X133"/>
  <c r="Y133"/>
  <c r="Z133"/>
  <c r="AA133"/>
  <c r="W134"/>
  <c r="X134"/>
  <c r="Y134"/>
  <c r="Z134"/>
  <c r="AA134"/>
  <c r="W135"/>
  <c r="X135"/>
  <c r="Y135"/>
  <c r="AB135" s="1"/>
  <c r="K135" s="1"/>
  <c r="O135" s="1"/>
  <c r="Z135"/>
  <c r="AA135"/>
  <c r="W136"/>
  <c r="X136"/>
  <c r="Y136"/>
  <c r="Z136"/>
  <c r="AA136"/>
  <c r="W137"/>
  <c r="X137"/>
  <c r="Y137"/>
  <c r="Z137"/>
  <c r="AA137"/>
  <c r="W138"/>
  <c r="X138"/>
  <c r="Y138"/>
  <c r="Z138"/>
  <c r="AA138"/>
  <c r="W139"/>
  <c r="X139"/>
  <c r="Y139"/>
  <c r="Z139"/>
  <c r="AA139"/>
  <c r="W140"/>
  <c r="X140"/>
  <c r="Y140"/>
  <c r="Z140"/>
  <c r="AA140"/>
  <c r="W141"/>
  <c r="X141"/>
  <c r="Y141"/>
  <c r="Z141"/>
  <c r="AA141"/>
  <c r="W142"/>
  <c r="X142"/>
  <c r="Y142"/>
  <c r="Z142"/>
  <c r="AA142"/>
  <c r="W143"/>
  <c r="X143"/>
  <c r="Y143"/>
  <c r="Z143"/>
  <c r="AA143"/>
  <c r="W144"/>
  <c r="X144"/>
  <c r="Y144"/>
  <c r="Z144"/>
  <c r="AA144"/>
  <c r="W145"/>
  <c r="AC145" s="1"/>
  <c r="L145" s="1"/>
  <c r="X145"/>
  <c r="Y145"/>
  <c r="Z145"/>
  <c r="AA145"/>
  <c r="W146"/>
  <c r="X146"/>
  <c r="Y146"/>
  <c r="Z146"/>
  <c r="AA146"/>
  <c r="W147"/>
  <c r="X147"/>
  <c r="Y147"/>
  <c r="Z147"/>
  <c r="AA147"/>
  <c r="W148"/>
  <c r="AC148"/>
  <c r="L148" s="1"/>
  <c r="X148"/>
  <c r="Y148"/>
  <c r="Z148"/>
  <c r="AA148"/>
  <c r="W149"/>
  <c r="X149"/>
  <c r="Y149"/>
  <c r="Z149"/>
  <c r="AA149"/>
  <c r="W150"/>
  <c r="X150"/>
  <c r="Y150"/>
  <c r="Z150"/>
  <c r="AA150"/>
  <c r="W151"/>
  <c r="X151"/>
  <c r="Y151"/>
  <c r="Z151"/>
  <c r="AA151"/>
  <c r="W152"/>
  <c r="X152"/>
  <c r="Y152"/>
  <c r="Z152"/>
  <c r="AA152"/>
  <c r="W153"/>
  <c r="X153"/>
  <c r="Y153"/>
  <c r="Z153"/>
  <c r="AA153"/>
  <c r="W154"/>
  <c r="X154"/>
  <c r="Y154"/>
  <c r="Z154"/>
  <c r="AA154"/>
  <c r="W155"/>
  <c r="X155"/>
  <c r="Y155"/>
  <c r="Z155"/>
  <c r="AA155"/>
  <c r="W156"/>
  <c r="X156"/>
  <c r="Y156"/>
  <c r="Z156"/>
  <c r="AA156"/>
  <c r="W157"/>
  <c r="X157"/>
  <c r="Y157"/>
  <c r="Z157"/>
  <c r="AC157"/>
  <c r="L157" s="1"/>
  <c r="AA157"/>
  <c r="W158"/>
  <c r="X158"/>
  <c r="Y158"/>
  <c r="Z158"/>
  <c r="AA158"/>
  <c r="AB158" s="1"/>
  <c r="K158" s="1"/>
  <c r="O158" s="1"/>
  <c r="W159"/>
  <c r="X159"/>
  <c r="Y159"/>
  <c r="Z159"/>
  <c r="AA159"/>
  <c r="W160"/>
  <c r="AC160" s="1"/>
  <c r="L160" s="1"/>
  <c r="X160"/>
  <c r="Y160"/>
  <c r="Z160"/>
  <c r="AA160"/>
  <c r="W161"/>
  <c r="X161"/>
  <c r="Y161"/>
  <c r="Z161"/>
  <c r="AA161"/>
  <c r="W162"/>
  <c r="X162"/>
  <c r="Y162"/>
  <c r="Z162"/>
  <c r="AA162"/>
  <c r="W163"/>
  <c r="X163"/>
  <c r="Y163"/>
  <c r="Z163"/>
  <c r="AA163"/>
  <c r="W164"/>
  <c r="X164"/>
  <c r="Y164"/>
  <c r="Z164"/>
  <c r="AA164"/>
  <c r="W165"/>
  <c r="X165"/>
  <c r="Y165"/>
  <c r="Z165"/>
  <c r="AA165"/>
  <c r="W166"/>
  <c r="X166"/>
  <c r="Y166"/>
  <c r="Z166"/>
  <c r="AA166"/>
  <c r="W167"/>
  <c r="X167"/>
  <c r="Y167"/>
  <c r="Z167"/>
  <c r="AA167"/>
  <c r="W168"/>
  <c r="AC168" s="1"/>
  <c r="L168" s="1"/>
  <c r="X168"/>
  <c r="Y168"/>
  <c r="Z168"/>
  <c r="AA168"/>
  <c r="W169"/>
  <c r="X169"/>
  <c r="Y169"/>
  <c r="Z169"/>
  <c r="AA169"/>
  <c r="W170"/>
  <c r="X170"/>
  <c r="Y170"/>
  <c r="Z170"/>
  <c r="AA170"/>
  <c r="W171"/>
  <c r="X171"/>
  <c r="Y171"/>
  <c r="Z171"/>
  <c r="AA171"/>
  <c r="W172"/>
  <c r="X172"/>
  <c r="Y172"/>
  <c r="Z172"/>
  <c r="AA172"/>
  <c r="W173"/>
  <c r="X173"/>
  <c r="AC173"/>
  <c r="L173" s="1"/>
  <c r="Y173"/>
  <c r="Z173"/>
  <c r="AA173"/>
  <c r="W174"/>
  <c r="X174"/>
  <c r="AC174" s="1"/>
  <c r="L174" s="1"/>
  <c r="Y174"/>
  <c r="Z174"/>
  <c r="AA174"/>
  <c r="W175"/>
  <c r="X175"/>
  <c r="Y175"/>
  <c r="Z175"/>
  <c r="AA175"/>
  <c r="W176"/>
  <c r="X176"/>
  <c r="Y176"/>
  <c r="Z176"/>
  <c r="AA176"/>
  <c r="W177"/>
  <c r="X177"/>
  <c r="Y177"/>
  <c r="Z177"/>
  <c r="AA177"/>
  <c r="W178"/>
  <c r="X178"/>
  <c r="AC178" s="1"/>
  <c r="L178" s="1"/>
  <c r="Y178"/>
  <c r="Z178"/>
  <c r="AA178"/>
  <c r="W179"/>
  <c r="X179"/>
  <c r="Y179"/>
  <c r="Z179"/>
  <c r="AA179"/>
  <c r="W180"/>
  <c r="X180"/>
  <c r="Y180"/>
  <c r="Z180"/>
  <c r="AA180"/>
  <c r="W181"/>
  <c r="X181"/>
  <c r="Y181"/>
  <c r="Z181"/>
  <c r="AA181"/>
  <c r="W182"/>
  <c r="X182"/>
  <c r="Y182"/>
  <c r="Z182"/>
  <c r="AA182"/>
  <c r="W183"/>
  <c r="X183"/>
  <c r="Y183"/>
  <c r="Z183"/>
  <c r="AA183"/>
  <c r="W184"/>
  <c r="X184"/>
  <c r="Y184"/>
  <c r="Z184"/>
  <c r="AA184"/>
  <c r="W185"/>
  <c r="AC185" s="1"/>
  <c r="L185" s="1"/>
  <c r="X185"/>
  <c r="Y185"/>
  <c r="Z185"/>
  <c r="AA185"/>
  <c r="W186"/>
  <c r="X186"/>
  <c r="Y186"/>
  <c r="Z186"/>
  <c r="AA186"/>
  <c r="W187"/>
  <c r="X187"/>
  <c r="Y187"/>
  <c r="Z187"/>
  <c r="AA187"/>
  <c r="W188"/>
  <c r="AC188"/>
  <c r="L188" s="1"/>
  <c r="X188"/>
  <c r="Y188"/>
  <c r="Z188"/>
  <c r="AA188"/>
  <c r="W189"/>
  <c r="X189"/>
  <c r="Y189"/>
  <c r="Z189"/>
  <c r="AA189"/>
  <c r="W190"/>
  <c r="X190"/>
  <c r="Y190"/>
  <c r="Z190"/>
  <c r="AA190"/>
  <c r="W191"/>
  <c r="AC191" s="1"/>
  <c r="L191" s="1"/>
  <c r="X191"/>
  <c r="Y191"/>
  <c r="Z191"/>
  <c r="AA191"/>
  <c r="W192"/>
  <c r="X192"/>
  <c r="AC192" s="1"/>
  <c r="L192" s="1"/>
  <c r="Y192"/>
  <c r="Z192"/>
  <c r="AA192"/>
  <c r="W193"/>
  <c r="X193"/>
  <c r="Y193"/>
  <c r="Z193"/>
  <c r="AA193"/>
  <c r="W194"/>
  <c r="X194"/>
  <c r="Y194"/>
  <c r="Z194"/>
  <c r="AA194"/>
  <c r="W195"/>
  <c r="X195"/>
  <c r="Y195"/>
  <c r="Z195"/>
  <c r="AA195"/>
  <c r="W196"/>
  <c r="X196"/>
  <c r="Y196"/>
  <c r="Z196"/>
  <c r="AA196"/>
  <c r="W197"/>
  <c r="X197"/>
  <c r="Y197"/>
  <c r="Z197"/>
  <c r="AA197"/>
  <c r="W198"/>
  <c r="X198"/>
  <c r="Y198"/>
  <c r="AB198" s="1"/>
  <c r="K198" s="1"/>
  <c r="O198" s="1"/>
  <c r="Z198"/>
  <c r="AA198"/>
  <c r="W199"/>
  <c r="X199"/>
  <c r="Y199"/>
  <c r="Z199"/>
  <c r="AA199"/>
  <c r="W200"/>
  <c r="X200"/>
  <c r="Y200"/>
  <c r="Z200"/>
  <c r="AA200"/>
  <c r="W201"/>
  <c r="X201"/>
  <c r="Y201"/>
  <c r="Z201"/>
  <c r="AA201"/>
  <c r="W202"/>
  <c r="X202"/>
  <c r="Y202"/>
  <c r="Z202"/>
  <c r="AA202"/>
  <c r="W203"/>
  <c r="X203"/>
  <c r="Y203"/>
  <c r="Z203"/>
  <c r="AA203"/>
  <c r="W204"/>
  <c r="AC204" s="1"/>
  <c r="L204" s="1"/>
  <c r="X204"/>
  <c r="Y204"/>
  <c r="Z204"/>
  <c r="AA204"/>
  <c r="W205"/>
  <c r="X205"/>
  <c r="Y205"/>
  <c r="Z205"/>
  <c r="AA205"/>
  <c r="W206"/>
  <c r="AB206" s="1"/>
  <c r="K206" s="1"/>
  <c r="O206" s="1"/>
  <c r="X206"/>
  <c r="Y206"/>
  <c r="Z206"/>
  <c r="AA206"/>
  <c r="W207"/>
  <c r="X207"/>
  <c r="Y207"/>
  <c r="Z207"/>
  <c r="AA207"/>
  <c r="W208"/>
  <c r="X208"/>
  <c r="Y208"/>
  <c r="Z208"/>
  <c r="AA208"/>
  <c r="W209"/>
  <c r="AB209" s="1"/>
  <c r="K209" s="1"/>
  <c r="O209" s="1"/>
  <c r="X209"/>
  <c r="Y209"/>
  <c r="Z209"/>
  <c r="AA209"/>
  <c r="W210"/>
  <c r="X210"/>
  <c r="Y210"/>
  <c r="AC210" s="1"/>
  <c r="L210" s="1"/>
  <c r="Z210"/>
  <c r="AA210"/>
  <c r="W211"/>
  <c r="X211"/>
  <c r="Y211"/>
  <c r="Z211"/>
  <c r="AA211"/>
  <c r="W212"/>
  <c r="X212"/>
  <c r="Y212"/>
  <c r="Z212"/>
  <c r="AA212"/>
  <c r="W213"/>
  <c r="X213"/>
  <c r="Y213"/>
  <c r="Z213"/>
  <c r="AC213" s="1"/>
  <c r="L213" s="1"/>
  <c r="AA213"/>
  <c r="W214"/>
  <c r="X214"/>
  <c r="Y214"/>
  <c r="Z214"/>
  <c r="AA214"/>
  <c r="W215"/>
  <c r="X215"/>
  <c r="Y215"/>
  <c r="Z215"/>
  <c r="AA215"/>
  <c r="W216"/>
  <c r="X216"/>
  <c r="Y216"/>
  <c r="Z216"/>
  <c r="AA216"/>
  <c r="W217"/>
  <c r="X217"/>
  <c r="Y217"/>
  <c r="Z217"/>
  <c r="AA217"/>
  <c r="W218"/>
  <c r="X218"/>
  <c r="Y218"/>
  <c r="Z218"/>
  <c r="AA218"/>
  <c r="W219"/>
  <c r="X219"/>
  <c r="Y219"/>
  <c r="Z219"/>
  <c r="AA219"/>
  <c r="W220"/>
  <c r="X220"/>
  <c r="Y220"/>
  <c r="Z220"/>
  <c r="AA220"/>
  <c r="W221"/>
  <c r="X221"/>
  <c r="Y221"/>
  <c r="Z221"/>
  <c r="AA221"/>
  <c r="W222"/>
  <c r="X222"/>
  <c r="Y222"/>
  <c r="Z222"/>
  <c r="AA222"/>
  <c r="W223"/>
  <c r="X223"/>
  <c r="Y223"/>
  <c r="Z223"/>
  <c r="AA223"/>
  <c r="W224"/>
  <c r="X224"/>
  <c r="Y224"/>
  <c r="Z224"/>
  <c r="AA224"/>
  <c r="W225"/>
  <c r="X225"/>
  <c r="AC225" s="1"/>
  <c r="L225" s="1"/>
  <c r="Y225"/>
  <c r="Z225"/>
  <c r="AA225"/>
  <c r="W226"/>
  <c r="X226"/>
  <c r="Y226"/>
  <c r="Z226"/>
  <c r="AA226"/>
  <c r="W227"/>
  <c r="X227"/>
  <c r="Y227"/>
  <c r="Z227"/>
  <c r="AA227"/>
  <c r="W228"/>
  <c r="X228"/>
  <c r="Y228"/>
  <c r="Z228"/>
  <c r="AA228"/>
  <c r="W229"/>
  <c r="X229"/>
  <c r="Y229"/>
  <c r="Z229"/>
  <c r="AA229"/>
  <c r="W230"/>
  <c r="X230"/>
  <c r="Y230"/>
  <c r="Z230"/>
  <c r="AA230"/>
  <c r="W231"/>
  <c r="X231"/>
  <c r="Y231"/>
  <c r="Z231"/>
  <c r="AA231"/>
  <c r="W232"/>
  <c r="X232"/>
  <c r="Y232"/>
  <c r="Z232"/>
  <c r="AA232"/>
  <c r="W233"/>
  <c r="X233"/>
  <c r="Y233"/>
  <c r="Z233"/>
  <c r="AA233"/>
  <c r="W234"/>
  <c r="X234"/>
  <c r="Y234"/>
  <c r="Z234"/>
  <c r="AA234"/>
  <c r="W235"/>
  <c r="X235"/>
  <c r="Y235"/>
  <c r="Z235"/>
  <c r="AA235"/>
  <c r="W236"/>
  <c r="AB236" s="1"/>
  <c r="K236" s="1"/>
  <c r="O236" s="1"/>
  <c r="X236"/>
  <c r="Y236"/>
  <c r="Z236"/>
  <c r="AA236"/>
  <c r="W237"/>
  <c r="AC237" s="1"/>
  <c r="L237" s="1"/>
  <c r="X237"/>
  <c r="Y237"/>
  <c r="Z237"/>
  <c r="AA237"/>
  <c r="W238"/>
  <c r="X238"/>
  <c r="Y238"/>
  <c r="Z238"/>
  <c r="AA238"/>
  <c r="W239"/>
  <c r="X239"/>
  <c r="Y239"/>
  <c r="Z239"/>
  <c r="AA239"/>
  <c r="W240"/>
  <c r="X240"/>
  <c r="Y240"/>
  <c r="Z240"/>
  <c r="AA240"/>
  <c r="W241"/>
  <c r="X241"/>
  <c r="Y241"/>
  <c r="Z241"/>
  <c r="AC241"/>
  <c r="L241" s="1"/>
  <c r="AA241"/>
  <c r="W242"/>
  <c r="X242"/>
  <c r="Y242"/>
  <c r="Z242"/>
  <c r="AA242"/>
  <c r="AB242" s="1"/>
  <c r="K242" s="1"/>
  <c r="O242" s="1"/>
  <c r="W243"/>
  <c r="X243"/>
  <c r="Y243"/>
  <c r="Z243"/>
  <c r="AA243"/>
  <c r="W244"/>
  <c r="X244"/>
  <c r="Y244"/>
  <c r="Z244"/>
  <c r="AA244"/>
  <c r="W245"/>
  <c r="X245"/>
  <c r="Y245"/>
  <c r="Z245"/>
  <c r="AA245"/>
  <c r="W246"/>
  <c r="X246"/>
  <c r="Y246"/>
  <c r="Z246"/>
  <c r="AA246"/>
  <c r="W247"/>
  <c r="X247"/>
  <c r="Y247"/>
  <c r="Z247"/>
  <c r="AA247"/>
  <c r="W248"/>
  <c r="X248"/>
  <c r="Y248"/>
  <c r="Z248"/>
  <c r="AA248"/>
  <c r="W249"/>
  <c r="X249"/>
  <c r="Y249"/>
  <c r="Z249"/>
  <c r="AA249"/>
  <c r="W250"/>
  <c r="AB250" s="1"/>
  <c r="K250" s="1"/>
  <c r="O250" s="1"/>
  <c r="X250"/>
  <c r="Y250"/>
  <c r="Z250"/>
  <c r="AA250"/>
  <c r="W251"/>
  <c r="X251"/>
  <c r="Y251"/>
  <c r="Z251"/>
  <c r="AA251"/>
  <c r="W252"/>
  <c r="X252"/>
  <c r="Y252"/>
  <c r="Z252"/>
  <c r="AA252"/>
  <c r="W253"/>
  <c r="X253"/>
  <c r="Y253"/>
  <c r="Z253"/>
  <c r="AA253"/>
  <c r="W254"/>
  <c r="X254"/>
  <c r="Y254"/>
  <c r="Z254"/>
  <c r="AA254"/>
  <c r="W255"/>
  <c r="X255"/>
  <c r="Y255"/>
  <c r="Z255"/>
  <c r="AA255"/>
  <c r="W256"/>
  <c r="X256"/>
  <c r="AC256" s="1"/>
  <c r="L256" s="1"/>
  <c r="Y256"/>
  <c r="Z256"/>
  <c r="AA256"/>
  <c r="W257"/>
  <c r="X257"/>
  <c r="Y257"/>
  <c r="Z257"/>
  <c r="AA257"/>
  <c r="W258"/>
  <c r="X258"/>
  <c r="Y258"/>
  <c r="Z258"/>
  <c r="AA258"/>
  <c r="W259"/>
  <c r="X259"/>
  <c r="Y259"/>
  <c r="Z259"/>
  <c r="AA259"/>
  <c r="W260"/>
  <c r="X260"/>
  <c r="Y260"/>
  <c r="Z260"/>
  <c r="AA260"/>
  <c r="W261"/>
  <c r="X261"/>
  <c r="Y261"/>
  <c r="AC261" s="1"/>
  <c r="L261" s="1"/>
  <c r="Z261"/>
  <c r="AA261"/>
  <c r="W262"/>
  <c r="X262"/>
  <c r="Y262"/>
  <c r="Z262"/>
  <c r="AA262"/>
  <c r="W263"/>
  <c r="X263"/>
  <c r="Y263"/>
  <c r="Z263"/>
  <c r="AA263"/>
  <c r="W264"/>
  <c r="X264"/>
  <c r="Y264"/>
  <c r="Z264"/>
  <c r="AA264"/>
  <c r="W265"/>
  <c r="AC265" s="1"/>
  <c r="L265" s="1"/>
  <c r="X265"/>
  <c r="Y265"/>
  <c r="Z265"/>
  <c r="AA265"/>
  <c r="W266"/>
  <c r="X266"/>
  <c r="Y266"/>
  <c r="Z266"/>
  <c r="AA266"/>
  <c r="W267"/>
  <c r="X267"/>
  <c r="Y267"/>
  <c r="Z267"/>
  <c r="AA267"/>
  <c r="W268"/>
  <c r="X268"/>
  <c r="Y268"/>
  <c r="Z268"/>
  <c r="AA268"/>
  <c r="W269"/>
  <c r="X269"/>
  <c r="Y269"/>
  <c r="Z269"/>
  <c r="AA269"/>
  <c r="W270"/>
  <c r="X270"/>
  <c r="Y270"/>
  <c r="Z270"/>
  <c r="AA270"/>
  <c r="W271"/>
  <c r="AC271" s="1"/>
  <c r="L271" s="1"/>
  <c r="X271"/>
  <c r="Y271"/>
  <c r="Z271"/>
  <c r="AA271"/>
  <c r="W272"/>
  <c r="X272"/>
  <c r="Y272"/>
  <c r="Z272"/>
  <c r="AA272"/>
  <c r="W273"/>
  <c r="X273"/>
  <c r="Y273"/>
  <c r="Z273"/>
  <c r="AA273"/>
  <c r="W274"/>
  <c r="X274"/>
  <c r="Y274"/>
  <c r="Z274"/>
  <c r="AA274"/>
  <c r="W275"/>
  <c r="AC275" s="1"/>
  <c r="L275" s="1"/>
  <c r="X275"/>
  <c r="Y275"/>
  <c r="Z275"/>
  <c r="AA275"/>
  <c r="W276"/>
  <c r="X276"/>
  <c r="AB276" s="1"/>
  <c r="K276" s="1"/>
  <c r="O276" s="1"/>
  <c r="Y276"/>
  <c r="Z276"/>
  <c r="AC276"/>
  <c r="L276" s="1"/>
  <c r="AA276"/>
  <c r="W277"/>
  <c r="X277"/>
  <c r="Y277"/>
  <c r="Z277"/>
  <c r="AA277"/>
  <c r="W278"/>
  <c r="X278"/>
  <c r="Y278"/>
  <c r="Z278"/>
  <c r="AA278"/>
  <c r="W279"/>
  <c r="X279"/>
  <c r="Y279"/>
  <c r="Z279"/>
  <c r="AA279"/>
  <c r="W280"/>
  <c r="X280"/>
  <c r="Y280"/>
  <c r="Z280"/>
  <c r="AA280"/>
  <c r="W281"/>
  <c r="X281"/>
  <c r="Y281"/>
  <c r="Z281"/>
  <c r="AA281"/>
  <c r="W282"/>
  <c r="X282"/>
  <c r="Y282"/>
  <c r="Z282"/>
  <c r="AA282"/>
  <c r="W283"/>
  <c r="X283"/>
  <c r="AC283" s="1"/>
  <c r="L283" s="1"/>
  <c r="Y283"/>
  <c r="Z283"/>
  <c r="AA283"/>
  <c r="W284"/>
  <c r="X284"/>
  <c r="Y284"/>
  <c r="Z284"/>
  <c r="AC284"/>
  <c r="L284" s="1"/>
  <c r="AA284"/>
  <c r="W285"/>
  <c r="X285"/>
  <c r="Y285"/>
  <c r="Z285"/>
  <c r="AA285"/>
  <c r="W286"/>
  <c r="X286"/>
  <c r="Y286"/>
  <c r="Z286"/>
  <c r="AA286"/>
  <c r="W287"/>
  <c r="X287"/>
  <c r="Y287"/>
  <c r="Z287"/>
  <c r="AA287"/>
  <c r="W288"/>
  <c r="X288"/>
  <c r="Y288"/>
  <c r="Z288"/>
  <c r="AA288"/>
  <c r="W289"/>
  <c r="X289"/>
  <c r="Y289"/>
  <c r="Z289"/>
  <c r="AA289"/>
  <c r="W290"/>
  <c r="X290"/>
  <c r="Y290"/>
  <c r="Z290"/>
  <c r="AA290"/>
  <c r="W291"/>
  <c r="X291"/>
  <c r="Y291"/>
  <c r="Z291"/>
  <c r="AA291"/>
  <c r="W292"/>
  <c r="X292"/>
  <c r="Y292"/>
  <c r="Z292"/>
  <c r="AA292"/>
  <c r="W293"/>
  <c r="X293"/>
  <c r="AC293" s="1"/>
  <c r="L293" s="1"/>
  <c r="Y293"/>
  <c r="Z293"/>
  <c r="AA293"/>
  <c r="AB293" s="1"/>
  <c r="K293" s="1"/>
  <c r="O293" s="1"/>
  <c r="W294"/>
  <c r="X294"/>
  <c r="Y294"/>
  <c r="Z294"/>
  <c r="AA294"/>
  <c r="W295"/>
  <c r="X295"/>
  <c r="Y295"/>
  <c r="Z295"/>
  <c r="AA295"/>
  <c r="W296"/>
  <c r="X296"/>
  <c r="Y296"/>
  <c r="Z296"/>
  <c r="AA296"/>
  <c r="W297"/>
  <c r="X297"/>
  <c r="Y297"/>
  <c r="Z297"/>
  <c r="AA297"/>
  <c r="W298"/>
  <c r="X298"/>
  <c r="AC298" s="1"/>
  <c r="L298" s="1"/>
  <c r="Y298"/>
  <c r="Z298"/>
  <c r="AA298"/>
  <c r="W299"/>
  <c r="X299"/>
  <c r="Y299"/>
  <c r="Z299"/>
  <c r="AA299"/>
  <c r="W300"/>
  <c r="X300"/>
  <c r="Y300"/>
  <c r="Z300"/>
  <c r="AA300"/>
  <c r="W301"/>
  <c r="AC301" s="1"/>
  <c r="L301" s="1"/>
  <c r="X301"/>
  <c r="Y301"/>
  <c r="Z301"/>
  <c r="AA301"/>
  <c r="W302"/>
  <c r="X302"/>
  <c r="AC302" s="1"/>
  <c r="L302" s="1"/>
  <c r="Y302"/>
  <c r="Z302"/>
  <c r="AA302"/>
  <c r="W303"/>
  <c r="X303"/>
  <c r="Y303"/>
  <c r="Z303"/>
  <c r="AA303"/>
  <c r="W304"/>
  <c r="X304"/>
  <c r="Y304"/>
  <c r="Z304"/>
  <c r="AA304"/>
  <c r="W305"/>
  <c r="AC305" s="1"/>
  <c r="L305" s="1"/>
  <c r="X305"/>
  <c r="Y305"/>
  <c r="Z305"/>
  <c r="AA305"/>
  <c r="W306"/>
  <c r="X306"/>
  <c r="Y306"/>
  <c r="AB306" s="1"/>
  <c r="K306" s="1"/>
  <c r="O306" s="1"/>
  <c r="Z306"/>
  <c r="AA306"/>
  <c r="W307"/>
  <c r="X307"/>
  <c r="Y307"/>
  <c r="Z307"/>
  <c r="AA307"/>
  <c r="W308"/>
  <c r="X308"/>
  <c r="Y308"/>
  <c r="Z308"/>
  <c r="AA308"/>
  <c r="W309"/>
  <c r="X309"/>
  <c r="Y309"/>
  <c r="Z309"/>
  <c r="AA309"/>
  <c r="AB309" s="1"/>
  <c r="K309" s="1"/>
  <c r="O309" s="1"/>
  <c r="W310"/>
  <c r="X310"/>
  <c r="AC310" s="1"/>
  <c r="L310" s="1"/>
  <c r="Y310"/>
  <c r="Z310"/>
  <c r="AA310"/>
  <c r="W311"/>
  <c r="X311"/>
  <c r="Y311"/>
  <c r="Z311"/>
  <c r="AA311"/>
  <c r="W312"/>
  <c r="X312"/>
  <c r="Y312"/>
  <c r="Z312"/>
  <c r="AA312"/>
  <c r="W313"/>
  <c r="X313"/>
  <c r="Y313"/>
  <c r="Z313"/>
  <c r="AA313"/>
  <c r="W314"/>
  <c r="X314"/>
  <c r="Y314"/>
  <c r="Z314"/>
  <c r="AA314"/>
  <c r="W315"/>
  <c r="X315"/>
  <c r="Y315"/>
  <c r="Z315"/>
  <c r="AA315"/>
  <c r="W316"/>
  <c r="X316"/>
  <c r="Y316"/>
  <c r="Z316"/>
  <c r="AA316"/>
  <c r="W317"/>
  <c r="AB317" s="1"/>
  <c r="K317" s="1"/>
  <c r="O317" s="1"/>
  <c r="X317"/>
  <c r="Y317"/>
  <c r="Z317"/>
  <c r="AA317"/>
  <c r="W318"/>
  <c r="X318"/>
  <c r="Y318"/>
  <c r="Z318"/>
  <c r="AA318"/>
  <c r="W319"/>
  <c r="X319"/>
  <c r="Y319"/>
  <c r="Z319"/>
  <c r="AA319"/>
  <c r="W320"/>
  <c r="X320"/>
  <c r="Y320"/>
  <c r="Z320"/>
  <c r="AA320"/>
  <c r="W321"/>
  <c r="X321"/>
  <c r="Y321"/>
  <c r="Z321"/>
  <c r="AA321"/>
  <c r="W322"/>
  <c r="X322"/>
  <c r="Y322"/>
  <c r="Z322"/>
  <c r="AA322"/>
  <c r="W323"/>
  <c r="X323"/>
  <c r="Y323"/>
  <c r="Z323"/>
  <c r="AA323"/>
  <c r="W324"/>
  <c r="X324"/>
  <c r="Y324"/>
  <c r="Z324"/>
  <c r="AA324"/>
  <c r="W325"/>
  <c r="X325"/>
  <c r="Y325"/>
  <c r="Z325"/>
  <c r="AA325"/>
  <c r="W326"/>
  <c r="X326"/>
  <c r="Y326"/>
  <c r="Z326"/>
  <c r="AA326"/>
  <c r="W327"/>
  <c r="X327"/>
  <c r="AC327" s="1"/>
  <c r="L327" s="1"/>
  <c r="Y327"/>
  <c r="Z327"/>
  <c r="AA327"/>
  <c r="W328"/>
  <c r="X328"/>
  <c r="Y328"/>
  <c r="Z328"/>
  <c r="AA328"/>
  <c r="W329"/>
  <c r="X329"/>
  <c r="Y329"/>
  <c r="Z329"/>
  <c r="AA329"/>
  <c r="W330"/>
  <c r="X330"/>
  <c r="Y330"/>
  <c r="Z330"/>
  <c r="AA330"/>
  <c r="W331"/>
  <c r="X331"/>
  <c r="Y331"/>
  <c r="Z331"/>
  <c r="AA331"/>
  <c r="W332"/>
  <c r="X332"/>
  <c r="Y332"/>
  <c r="Z332"/>
  <c r="AA332"/>
  <c r="W333"/>
  <c r="X333"/>
  <c r="Y333"/>
  <c r="Z333"/>
  <c r="AA333"/>
  <c r="W334"/>
  <c r="X334"/>
  <c r="Y334"/>
  <c r="Z334"/>
  <c r="AA334"/>
  <c r="W335"/>
  <c r="X335"/>
  <c r="AB335" s="1"/>
  <c r="K335" s="1"/>
  <c r="O335" s="1"/>
  <c r="Y335"/>
  <c r="Z335"/>
  <c r="AA335"/>
  <c r="W336"/>
  <c r="X336"/>
  <c r="Y336"/>
  <c r="Z336"/>
  <c r="AA336"/>
  <c r="W337"/>
  <c r="X337"/>
  <c r="Y337"/>
  <c r="Z337"/>
  <c r="AA337"/>
  <c r="W338"/>
  <c r="X338"/>
  <c r="Y338"/>
  <c r="Z338"/>
  <c r="AA338"/>
  <c r="W339"/>
  <c r="X339"/>
  <c r="Y339"/>
  <c r="Z339"/>
  <c r="AA339"/>
  <c r="W340"/>
  <c r="X340"/>
  <c r="Y340"/>
  <c r="Z340"/>
  <c r="AA340"/>
  <c r="W341"/>
  <c r="X341"/>
  <c r="Y341"/>
  <c r="Z341"/>
  <c r="AA341"/>
  <c r="W342"/>
  <c r="X342"/>
  <c r="Y342"/>
  <c r="Z342"/>
  <c r="AA342"/>
  <c r="W343"/>
  <c r="AB343" s="1"/>
  <c r="K343" s="1"/>
  <c r="O343" s="1"/>
  <c r="X343"/>
  <c r="Y343"/>
  <c r="Z343"/>
  <c r="AA343"/>
  <c r="W344"/>
  <c r="X344"/>
  <c r="Y344"/>
  <c r="Z344"/>
  <c r="AA344"/>
  <c r="W345"/>
  <c r="X345"/>
  <c r="Y345"/>
  <c r="Z345"/>
  <c r="AA345"/>
  <c r="W346"/>
  <c r="X346"/>
  <c r="Y346"/>
  <c r="Z346"/>
  <c r="AA346"/>
  <c r="W347"/>
  <c r="X347"/>
  <c r="Y347"/>
  <c r="Z347"/>
  <c r="AA347"/>
  <c r="W348"/>
  <c r="X348"/>
  <c r="Y348"/>
  <c r="Z348"/>
  <c r="AA348"/>
  <c r="W349"/>
  <c r="X349"/>
  <c r="Y349"/>
  <c r="Z349"/>
  <c r="AA349"/>
  <c r="W350"/>
  <c r="X350"/>
  <c r="Y350"/>
  <c r="Z350"/>
  <c r="AA350"/>
  <c r="W351"/>
  <c r="X351"/>
  <c r="Y351"/>
  <c r="Z351"/>
  <c r="AA351"/>
  <c r="W352"/>
  <c r="AB352" s="1"/>
  <c r="K352" s="1"/>
  <c r="O352" s="1"/>
  <c r="X352"/>
  <c r="Y352"/>
  <c r="AC352" s="1"/>
  <c r="L352" s="1"/>
  <c r="Z352"/>
  <c r="AA352"/>
  <c r="W353"/>
  <c r="X353"/>
  <c r="Y353"/>
  <c r="Z353"/>
  <c r="AA353"/>
  <c r="W354"/>
  <c r="X354"/>
  <c r="Y354"/>
  <c r="Z354"/>
  <c r="AA354"/>
  <c r="W355"/>
  <c r="X355"/>
  <c r="Y355"/>
  <c r="Z355"/>
  <c r="AA355"/>
  <c r="W356"/>
  <c r="X356"/>
  <c r="Y356"/>
  <c r="Z356"/>
  <c r="AA356"/>
  <c r="W357"/>
  <c r="X357"/>
  <c r="Y357"/>
  <c r="Z357"/>
  <c r="AA357"/>
  <c r="W358"/>
  <c r="X358"/>
  <c r="Y358"/>
  <c r="Z358"/>
  <c r="AA358"/>
  <c r="W359"/>
  <c r="X359"/>
  <c r="Y359"/>
  <c r="Z359"/>
  <c r="AA359"/>
  <c r="W360"/>
  <c r="X360"/>
  <c r="AC360" s="1"/>
  <c r="L360" s="1"/>
  <c r="Y360"/>
  <c r="Z360"/>
  <c r="AA360"/>
  <c r="W361"/>
  <c r="X361"/>
  <c r="Y361"/>
  <c r="Z361"/>
  <c r="AA361"/>
  <c r="W362"/>
  <c r="X362"/>
  <c r="Y362"/>
  <c r="Z362"/>
  <c r="AA362"/>
  <c r="W363"/>
  <c r="X363"/>
  <c r="Y363"/>
  <c r="Z363"/>
  <c r="AA363"/>
  <c r="W364"/>
  <c r="X364"/>
  <c r="Y364"/>
  <c r="Z364"/>
  <c r="AA364"/>
  <c r="AB364"/>
  <c r="K364" s="1"/>
  <c r="O364" s="1"/>
  <c r="W365"/>
  <c r="X365"/>
  <c r="Y365"/>
  <c r="Z365"/>
  <c r="AA365"/>
  <c r="W366"/>
  <c r="X366"/>
  <c r="Y366"/>
  <c r="Z366"/>
  <c r="AA366"/>
  <c r="W367"/>
  <c r="X367"/>
  <c r="Y367"/>
  <c r="Z367"/>
  <c r="AA367"/>
  <c r="W368"/>
  <c r="X368"/>
  <c r="Y368"/>
  <c r="Z368"/>
  <c r="AA368"/>
  <c r="W369"/>
  <c r="X369"/>
  <c r="Y369"/>
  <c r="Z369"/>
  <c r="AA369"/>
  <c r="W370"/>
  <c r="X370"/>
  <c r="Y370"/>
  <c r="Z370"/>
  <c r="AA370"/>
  <c r="W371"/>
  <c r="X371"/>
  <c r="Y371"/>
  <c r="Z371"/>
  <c r="AA371"/>
  <c r="W372"/>
  <c r="X372"/>
  <c r="Y372"/>
  <c r="Z372"/>
  <c r="AA372"/>
  <c r="W373"/>
  <c r="X373"/>
  <c r="Y373"/>
  <c r="Z373"/>
  <c r="AA373"/>
  <c r="W374"/>
  <c r="X374"/>
  <c r="Y374"/>
  <c r="AC374" s="1"/>
  <c r="L374" s="1"/>
  <c r="Z374"/>
  <c r="AA374"/>
  <c r="W375"/>
  <c r="X375"/>
  <c r="Y375"/>
  <c r="Z375"/>
  <c r="AA375"/>
  <c r="W376"/>
  <c r="X376"/>
  <c r="Y376"/>
  <c r="Z376"/>
  <c r="AA376"/>
  <c r="W377"/>
  <c r="X377"/>
  <c r="Y377"/>
  <c r="Z377"/>
  <c r="AA377"/>
  <c r="AB377" s="1"/>
  <c r="K377" s="1"/>
  <c r="O377" s="1"/>
  <c r="W378"/>
  <c r="X378"/>
  <c r="Y378"/>
  <c r="Z378"/>
  <c r="AA378"/>
  <c r="W379"/>
  <c r="AB379" s="1"/>
  <c r="K379" s="1"/>
  <c r="O379" s="1"/>
  <c r="X379"/>
  <c r="Y379"/>
  <c r="Z379"/>
  <c r="AA379"/>
  <c r="W380"/>
  <c r="X380"/>
  <c r="Y380"/>
  <c r="Z380"/>
  <c r="AA380"/>
  <c r="W381"/>
  <c r="X381"/>
  <c r="Y381"/>
  <c r="Z381"/>
  <c r="AA381"/>
  <c r="W382"/>
  <c r="AC382" s="1"/>
  <c r="L382" s="1"/>
  <c r="X382"/>
  <c r="Y382"/>
  <c r="Z382"/>
  <c r="AA382"/>
  <c r="W383"/>
  <c r="X383"/>
  <c r="Y383"/>
  <c r="Z383"/>
  <c r="AA383"/>
  <c r="AB383"/>
  <c r="K383" s="1"/>
  <c r="O383" s="1"/>
  <c r="W384"/>
  <c r="X384"/>
  <c r="AC384" s="1"/>
  <c r="L384" s="1"/>
  <c r="Y384"/>
  <c r="Z384"/>
  <c r="AA384"/>
  <c r="W385"/>
  <c r="X385"/>
  <c r="Y385"/>
  <c r="Z385"/>
  <c r="AA385"/>
  <c r="W386"/>
  <c r="X386"/>
  <c r="Y386"/>
  <c r="Z386"/>
  <c r="AA386"/>
  <c r="W387"/>
  <c r="X387"/>
  <c r="Y387"/>
  <c r="Z387"/>
  <c r="AA387"/>
  <c r="W388"/>
  <c r="X388"/>
  <c r="AC388" s="1"/>
  <c r="L388" s="1"/>
  <c r="Y388"/>
  <c r="Z388"/>
  <c r="AA388"/>
  <c r="AB388"/>
  <c r="K388" s="1"/>
  <c r="O388" s="1"/>
  <c r="W389"/>
  <c r="X389"/>
  <c r="Y389"/>
  <c r="Z389"/>
  <c r="AA389"/>
  <c r="W390"/>
  <c r="X390"/>
  <c r="Y390"/>
  <c r="Z390"/>
  <c r="AA390"/>
  <c r="W391"/>
  <c r="X391"/>
  <c r="Y391"/>
  <c r="Z391"/>
  <c r="AA391"/>
  <c r="W392"/>
  <c r="AB392" s="1"/>
  <c r="K392" s="1"/>
  <c r="O392" s="1"/>
  <c r="X392"/>
  <c r="Y392"/>
  <c r="Z392"/>
  <c r="AA392"/>
  <c r="W393"/>
  <c r="X393"/>
  <c r="Y393"/>
  <c r="Z393"/>
  <c r="AA393"/>
  <c r="W394"/>
  <c r="X394"/>
  <c r="Y394"/>
  <c r="AB394" s="1"/>
  <c r="K394" s="1"/>
  <c r="O394" s="1"/>
  <c r="Z394"/>
  <c r="AA394"/>
  <c r="W395"/>
  <c r="X395"/>
  <c r="Y395"/>
  <c r="Z395"/>
  <c r="AA395"/>
  <c r="W396"/>
  <c r="X396"/>
  <c r="Y396"/>
  <c r="Z396"/>
  <c r="AA396"/>
  <c r="W397"/>
  <c r="X397"/>
  <c r="Y397"/>
  <c r="Z397"/>
  <c r="AA397"/>
  <c r="W398"/>
  <c r="AC398" s="1"/>
  <c r="L398" s="1"/>
  <c r="X398"/>
  <c r="Y398"/>
  <c r="Z398"/>
  <c r="AA398"/>
  <c r="W399"/>
  <c r="X399"/>
  <c r="AC399" s="1"/>
  <c r="L399" s="1"/>
  <c r="Y399"/>
  <c r="Z399"/>
  <c r="AA399"/>
  <c r="W400"/>
  <c r="X400"/>
  <c r="Y400"/>
  <c r="Z400"/>
  <c r="AA400"/>
  <c r="W401"/>
  <c r="AC401"/>
  <c r="L401" s="1"/>
  <c r="X401"/>
  <c r="Y401"/>
  <c r="Z401"/>
  <c r="AA401"/>
  <c r="W402"/>
  <c r="X402"/>
  <c r="Y402"/>
  <c r="Z402"/>
  <c r="AA402"/>
  <c r="W403"/>
  <c r="X403"/>
  <c r="Y403"/>
  <c r="Z403"/>
  <c r="AA403"/>
  <c r="W404"/>
  <c r="X404"/>
  <c r="Y404"/>
  <c r="Z404"/>
  <c r="AA404"/>
  <c r="W405"/>
  <c r="X405"/>
  <c r="Y405"/>
  <c r="Z405"/>
  <c r="AA405"/>
  <c r="W406"/>
  <c r="AC406" s="1"/>
  <c r="L406" s="1"/>
  <c r="X406"/>
  <c r="Y406"/>
  <c r="Z406"/>
  <c r="AA406"/>
  <c r="W407"/>
  <c r="X407"/>
  <c r="Y407"/>
  <c r="Z407"/>
  <c r="AA407"/>
  <c r="W408"/>
  <c r="X408"/>
  <c r="Y408"/>
  <c r="Z408"/>
  <c r="AA408"/>
  <c r="W409"/>
  <c r="X409"/>
  <c r="Y409"/>
  <c r="Z409"/>
  <c r="AA409"/>
  <c r="W410"/>
  <c r="X410"/>
  <c r="Y410"/>
  <c r="Z410"/>
  <c r="AA410"/>
  <c r="W411"/>
  <c r="X411"/>
  <c r="AC411" s="1"/>
  <c r="L411" s="1"/>
  <c r="Y411"/>
  <c r="Z411"/>
  <c r="AA411"/>
  <c r="W412"/>
  <c r="X412"/>
  <c r="Y412"/>
  <c r="Z412"/>
  <c r="AA412"/>
  <c r="W413"/>
  <c r="X413"/>
  <c r="Y413"/>
  <c r="Z413"/>
  <c r="AA413"/>
  <c r="AB413"/>
  <c r="K413" s="1"/>
  <c r="O413" s="1"/>
  <c r="W414"/>
  <c r="X414"/>
  <c r="AC414" s="1"/>
  <c r="L414" s="1"/>
  <c r="Y414"/>
  <c r="Z414"/>
  <c r="AA414"/>
  <c r="AB414"/>
  <c r="K414" s="1"/>
  <c r="O414" s="1"/>
  <c r="W415"/>
  <c r="X415"/>
  <c r="Y415"/>
  <c r="Z415"/>
  <c r="AA415"/>
  <c r="W416"/>
  <c r="X416"/>
  <c r="Y416"/>
  <c r="Z416"/>
  <c r="AA416"/>
  <c r="W417"/>
  <c r="X417"/>
  <c r="Y417"/>
  <c r="Z417"/>
  <c r="AA417"/>
  <c r="W418"/>
  <c r="AC418" s="1"/>
  <c r="L418" s="1"/>
  <c r="X418"/>
  <c r="Y418"/>
  <c r="Z418"/>
  <c r="AA418"/>
  <c r="I3" i="27"/>
  <c r="I4"/>
  <c r="I5"/>
  <c r="I6"/>
  <c r="I7"/>
  <c r="I8"/>
  <c r="I9"/>
  <c r="I10"/>
  <c r="I11"/>
  <c r="I12"/>
  <c r="I13"/>
  <c r="I14"/>
  <c r="I15"/>
  <c r="I16"/>
  <c r="I17"/>
  <c r="I18"/>
  <c r="I19"/>
  <c r="I20"/>
  <c r="I21"/>
  <c r="I22"/>
  <c r="I23"/>
  <c r="I24"/>
  <c r="I25"/>
  <c r="I26"/>
  <c r="I27"/>
  <c r="I28"/>
  <c r="I29"/>
  <c r="I30"/>
  <c r="I31"/>
  <c r="I32"/>
  <c r="I33"/>
  <c r="I34"/>
  <c r="I35"/>
  <c r="I36"/>
  <c r="I37"/>
  <c r="I38"/>
  <c r="I39"/>
  <c r="I40"/>
  <c r="I41"/>
  <c r="I42"/>
  <c r="I43"/>
  <c r="I44"/>
  <c r="I45"/>
  <c r="I46"/>
  <c r="I47"/>
  <c r="I48"/>
  <c r="I49"/>
  <c r="I50"/>
  <c r="I51"/>
  <c r="I52"/>
  <c r="I53"/>
  <c r="I54"/>
  <c r="I55"/>
  <c r="I56"/>
  <c r="I57"/>
  <c r="I58"/>
  <c r="I59"/>
  <c r="I60"/>
  <c r="I61"/>
  <c r="I62"/>
  <c r="I63"/>
  <c r="I64"/>
  <c r="I65"/>
  <c r="I66"/>
  <c r="I67"/>
  <c r="I68"/>
  <c r="I69"/>
  <c r="I70"/>
  <c r="I71"/>
  <c r="I72"/>
  <c r="I73"/>
  <c r="I74"/>
  <c r="I75"/>
  <c r="I76"/>
  <c r="I77"/>
  <c r="I78"/>
  <c r="I79"/>
  <c r="I80"/>
  <c r="I81"/>
  <c r="I82"/>
  <c r="I83"/>
  <c r="I84"/>
  <c r="I85"/>
  <c r="I86"/>
  <c r="I87"/>
  <c r="I88"/>
  <c r="I89"/>
  <c r="I90"/>
  <c r="I91"/>
  <c r="I92"/>
  <c r="I93"/>
  <c r="I94"/>
  <c r="I95"/>
  <c r="I96"/>
  <c r="I97"/>
  <c r="I98"/>
  <c r="I99"/>
  <c r="I100"/>
  <c r="I101"/>
  <c r="I102"/>
  <c r="I103"/>
  <c r="I104"/>
  <c r="I105"/>
  <c r="I106"/>
  <c r="I107"/>
  <c r="I108"/>
  <c r="I109"/>
  <c r="I110"/>
  <c r="I111"/>
  <c r="I112"/>
  <c r="I113"/>
  <c r="I114"/>
  <c r="I115"/>
  <c r="I116"/>
  <c r="I117"/>
  <c r="I118"/>
  <c r="I119"/>
  <c r="I120"/>
  <c r="I121"/>
  <c r="I122"/>
  <c r="I123"/>
  <c r="I124"/>
  <c r="I125"/>
  <c r="I126"/>
  <c r="I127"/>
  <c r="I128"/>
  <c r="I129"/>
  <c r="I130"/>
  <c r="I131"/>
  <c r="I132"/>
  <c r="I133"/>
  <c r="I134"/>
  <c r="I135"/>
  <c r="I136"/>
  <c r="I137"/>
  <c r="I138"/>
  <c r="I139"/>
  <c r="I140"/>
  <c r="I141"/>
  <c r="I142"/>
  <c r="I143"/>
  <c r="I144"/>
  <c r="I145"/>
  <c r="I146"/>
  <c r="I147"/>
  <c r="I148"/>
  <c r="I149"/>
  <c r="I150"/>
  <c r="I151"/>
  <c r="I152"/>
  <c r="I153"/>
  <c r="I154"/>
  <c r="I155"/>
  <c r="I156"/>
  <c r="I157"/>
  <c r="I158"/>
  <c r="I159"/>
  <c r="I160"/>
  <c r="I161"/>
  <c r="I162"/>
  <c r="I163"/>
  <c r="I164"/>
  <c r="I165"/>
  <c r="I166"/>
  <c r="I167"/>
  <c r="I168"/>
  <c r="I169"/>
  <c r="I170"/>
  <c r="I171"/>
  <c r="I172"/>
  <c r="I173"/>
  <c r="I174"/>
  <c r="I175"/>
  <c r="I176"/>
  <c r="I177"/>
  <c r="I178"/>
  <c r="I179"/>
  <c r="I180"/>
  <c r="I181"/>
  <c r="I182"/>
  <c r="I183"/>
  <c r="I184"/>
  <c r="I185"/>
  <c r="I186"/>
  <c r="I187"/>
  <c r="I188"/>
  <c r="I189"/>
  <c r="I190"/>
  <c r="I191"/>
  <c r="I192"/>
  <c r="I193"/>
  <c r="I194"/>
  <c r="I195"/>
  <c r="I196"/>
  <c r="I197"/>
  <c r="I198"/>
  <c r="I199"/>
  <c r="I200"/>
  <c r="I201"/>
  <c r="I202"/>
  <c r="I203"/>
  <c r="I204"/>
  <c r="I205"/>
  <c r="I206"/>
  <c r="I207"/>
  <c r="I208"/>
  <c r="I209"/>
  <c r="I210"/>
  <c r="I211"/>
  <c r="I212"/>
  <c r="I213"/>
  <c r="I214"/>
  <c r="I215"/>
  <c r="I216"/>
  <c r="I217"/>
  <c r="I218"/>
  <c r="I219"/>
  <c r="I220"/>
  <c r="I221"/>
  <c r="I222"/>
  <c r="I223"/>
  <c r="I224"/>
  <c r="I225"/>
  <c r="I226"/>
  <c r="I227"/>
  <c r="I228"/>
  <c r="I229"/>
  <c r="I230"/>
  <c r="I231"/>
  <c r="I232"/>
  <c r="I233"/>
  <c r="I234"/>
  <c r="I235"/>
  <c r="I236"/>
  <c r="I237"/>
  <c r="I238"/>
  <c r="I239"/>
  <c r="I240"/>
  <c r="I241"/>
  <c r="I242"/>
  <c r="I243"/>
  <c r="I244"/>
  <c r="I245"/>
  <c r="I246"/>
  <c r="I247"/>
  <c r="I248"/>
  <c r="I249"/>
  <c r="I250"/>
  <c r="I251"/>
  <c r="I252"/>
  <c r="I253"/>
  <c r="I254"/>
  <c r="I255"/>
  <c r="I256"/>
  <c r="I257"/>
  <c r="I258"/>
  <c r="I259"/>
  <c r="I260"/>
  <c r="I261"/>
  <c r="I262"/>
  <c r="I263"/>
  <c r="I264"/>
  <c r="I265"/>
  <c r="I266"/>
  <c r="I267"/>
  <c r="I268"/>
  <c r="I269"/>
  <c r="I270"/>
  <c r="I271"/>
  <c r="I272"/>
  <c r="I273"/>
  <c r="I274"/>
  <c r="I275"/>
  <c r="I276"/>
  <c r="I277"/>
  <c r="I278"/>
  <c r="I279"/>
  <c r="I280"/>
  <c r="I281"/>
  <c r="I282"/>
  <c r="I283"/>
  <c r="I284"/>
  <c r="I285"/>
  <c r="I286"/>
  <c r="I287"/>
  <c r="I288"/>
  <c r="I289"/>
  <c r="I290"/>
  <c r="I291"/>
  <c r="I292"/>
  <c r="I293"/>
  <c r="I294"/>
  <c r="I295"/>
  <c r="I296"/>
  <c r="I297"/>
  <c r="I298"/>
  <c r="I299"/>
  <c r="I300"/>
  <c r="I301"/>
  <c r="I302"/>
  <c r="I303"/>
  <c r="I304"/>
  <c r="I305"/>
  <c r="I306"/>
  <c r="I307"/>
  <c r="I308"/>
  <c r="I309"/>
  <c r="I310"/>
  <c r="I311"/>
  <c r="I312"/>
  <c r="I313"/>
  <c r="I314"/>
  <c r="I315"/>
  <c r="I316"/>
  <c r="I317"/>
  <c r="I318"/>
  <c r="I319"/>
  <c r="I320"/>
  <c r="I321"/>
  <c r="I322"/>
  <c r="I323"/>
  <c r="I324"/>
  <c r="I325"/>
  <c r="I326"/>
  <c r="I327"/>
  <c r="I328"/>
  <c r="I329"/>
  <c r="I330"/>
  <c r="I331"/>
  <c r="I332"/>
  <c r="I333"/>
  <c r="I334"/>
  <c r="I335"/>
  <c r="I336"/>
  <c r="I337"/>
  <c r="I338"/>
  <c r="I339"/>
  <c r="I340"/>
  <c r="I341"/>
  <c r="I342"/>
  <c r="I343"/>
  <c r="I344"/>
  <c r="I345"/>
  <c r="I346"/>
  <c r="I347"/>
  <c r="I348"/>
  <c r="I349"/>
  <c r="I350"/>
  <c r="I351"/>
  <c r="I352"/>
  <c r="I353"/>
  <c r="I354"/>
  <c r="I355"/>
  <c r="I356"/>
  <c r="I357"/>
  <c r="I358"/>
  <c r="I359"/>
  <c r="I360"/>
  <c r="I361"/>
  <c r="I362"/>
  <c r="I363"/>
  <c r="I364"/>
  <c r="I365"/>
  <c r="I366"/>
  <c r="I367"/>
  <c r="I368"/>
  <c r="I369"/>
  <c r="I370"/>
  <c r="I371"/>
  <c r="I372"/>
  <c r="I373"/>
  <c r="I374"/>
  <c r="I375"/>
  <c r="I376"/>
  <c r="I377"/>
  <c r="I378"/>
  <c r="I379"/>
  <c r="I380"/>
  <c r="I381"/>
  <c r="I382"/>
  <c r="I383"/>
  <c r="I384"/>
  <c r="I385"/>
  <c r="I386"/>
  <c r="I387"/>
  <c r="I388"/>
  <c r="I389"/>
  <c r="I390"/>
  <c r="I391"/>
  <c r="I392"/>
  <c r="I393"/>
  <c r="I394"/>
  <c r="I395"/>
  <c r="I396"/>
  <c r="I397"/>
  <c r="I398"/>
  <c r="I399"/>
  <c r="I400"/>
  <c r="I401"/>
  <c r="I402"/>
  <c r="I403"/>
  <c r="I404"/>
  <c r="I405"/>
  <c r="I406"/>
  <c r="I407"/>
  <c r="I408"/>
  <c r="I409"/>
  <c r="I410"/>
  <c r="I411"/>
  <c r="I412"/>
  <c r="I413"/>
  <c r="I414"/>
  <c r="I415"/>
  <c r="I416"/>
  <c r="I417"/>
  <c r="I418"/>
  <c r="B2" i="46"/>
  <c r="A12" s="1"/>
  <c r="B4"/>
  <c r="B5"/>
  <c r="A8"/>
  <c r="U10"/>
  <c r="AA10" s="1"/>
  <c r="L10" s="1"/>
  <c r="V10"/>
  <c r="W10"/>
  <c r="X10"/>
  <c r="Y10"/>
  <c r="U11"/>
  <c r="V11"/>
  <c r="W11"/>
  <c r="AA11" s="1"/>
  <c r="L11" s="1"/>
  <c r="O11" s="1"/>
  <c r="X11"/>
  <c r="Y11"/>
  <c r="U12"/>
  <c r="V12"/>
  <c r="W12"/>
  <c r="Z12"/>
  <c r="K12" s="1"/>
  <c r="X12"/>
  <c r="Y12"/>
  <c r="U13"/>
  <c r="V13"/>
  <c r="W13"/>
  <c r="X13"/>
  <c r="Y13"/>
  <c r="U14"/>
  <c r="V14"/>
  <c r="W14"/>
  <c r="X14"/>
  <c r="Y14"/>
  <c r="U15"/>
  <c r="V15"/>
  <c r="W15"/>
  <c r="X15"/>
  <c r="Y15"/>
  <c r="U16"/>
  <c r="V16"/>
  <c r="W16"/>
  <c r="X16"/>
  <c r="Y16"/>
  <c r="B17"/>
  <c r="F17"/>
  <c r="B2" i="45"/>
  <c r="A11"/>
  <c r="A9" s="1"/>
  <c r="B4"/>
  <c r="B5"/>
  <c r="A8"/>
  <c r="H22" i="41"/>
  <c r="A10" i="45"/>
  <c r="U10"/>
  <c r="Z10" s="1"/>
  <c r="K10" s="1"/>
  <c r="V10"/>
  <c r="W10"/>
  <c r="X10"/>
  <c r="Y10"/>
  <c r="U12"/>
  <c r="V12"/>
  <c r="W12"/>
  <c r="X12"/>
  <c r="Z12" s="1"/>
  <c r="K12" s="1"/>
  <c r="Y12"/>
  <c r="U13"/>
  <c r="V13"/>
  <c r="W13"/>
  <c r="X13"/>
  <c r="Y13"/>
  <c r="B2" i="58"/>
  <c r="A14"/>
  <c r="A15"/>
  <c r="B4"/>
  <c r="B5"/>
  <c r="A8"/>
  <c r="U10"/>
  <c r="V10"/>
  <c r="W10"/>
  <c r="X10"/>
  <c r="Y10"/>
  <c r="U11"/>
  <c r="V11"/>
  <c r="W11"/>
  <c r="X11"/>
  <c r="Y11"/>
  <c r="U12"/>
  <c r="V12"/>
  <c r="W12"/>
  <c r="X12"/>
  <c r="Y12"/>
  <c r="U13"/>
  <c r="V13"/>
  <c r="W13"/>
  <c r="X13"/>
  <c r="Y13"/>
  <c r="U14"/>
  <c r="V14"/>
  <c r="W14"/>
  <c r="X14"/>
  <c r="Y14"/>
  <c r="U15"/>
  <c r="V15"/>
  <c r="W15"/>
  <c r="X15"/>
  <c r="Y15"/>
  <c r="U16"/>
  <c r="V16"/>
  <c r="W16"/>
  <c r="X16"/>
  <c r="Y16"/>
  <c r="U17"/>
  <c r="V17"/>
  <c r="W17"/>
  <c r="X17"/>
  <c r="Y17"/>
  <c r="U18"/>
  <c r="V18"/>
  <c r="W18"/>
  <c r="X18"/>
  <c r="Y18"/>
  <c r="U19"/>
  <c r="AA19" s="1"/>
  <c r="L19" s="1"/>
  <c r="V19"/>
  <c r="W19"/>
  <c r="X19"/>
  <c r="Y19"/>
  <c r="U20"/>
  <c r="V20"/>
  <c r="W20"/>
  <c r="X20"/>
  <c r="Y20"/>
  <c r="U21"/>
  <c r="V21"/>
  <c r="W21"/>
  <c r="X21"/>
  <c r="AA21"/>
  <c r="L21" s="1"/>
  <c r="Y21"/>
  <c r="U22"/>
  <c r="V22"/>
  <c r="W22"/>
  <c r="X22"/>
  <c r="Y22"/>
  <c r="Z22"/>
  <c r="U23"/>
  <c r="V23"/>
  <c r="W23"/>
  <c r="X23"/>
  <c r="Y23"/>
  <c r="U24"/>
  <c r="V24"/>
  <c r="W24"/>
  <c r="X24"/>
  <c r="Y24"/>
  <c r="U25"/>
  <c r="V25"/>
  <c r="W25"/>
  <c r="X25"/>
  <c r="Y25"/>
  <c r="U26"/>
  <c r="V26"/>
  <c r="W26"/>
  <c r="X26"/>
  <c r="Y26"/>
  <c r="B2" i="57"/>
  <c r="A14" i="53" s="1"/>
  <c r="B5" i="57"/>
  <c r="A8"/>
  <c r="H20" i="41" s="1"/>
  <c r="U10" i="57"/>
  <c r="V10"/>
  <c r="W10"/>
  <c r="X10"/>
  <c r="Y10"/>
  <c r="U11"/>
  <c r="V11"/>
  <c r="W11"/>
  <c r="Z11" s="1"/>
  <c r="K11" s="1"/>
  <c r="X11"/>
  <c r="Y11"/>
  <c r="U12"/>
  <c r="V12"/>
  <c r="Z12" s="1"/>
  <c r="K12" s="1"/>
  <c r="W12"/>
  <c r="X12"/>
  <c r="Y12"/>
  <c r="U13"/>
  <c r="V13"/>
  <c r="W13"/>
  <c r="X13"/>
  <c r="Z13" s="1"/>
  <c r="K13" s="1"/>
  <c r="Y13"/>
  <c r="B2" i="56"/>
  <c r="A10" s="1"/>
  <c r="A9" s="1"/>
  <c r="B4"/>
  <c r="B5"/>
  <c r="A8"/>
  <c r="U10"/>
  <c r="V10"/>
  <c r="W10"/>
  <c r="X10"/>
  <c r="Y10"/>
  <c r="U11"/>
  <c r="V11"/>
  <c r="W11"/>
  <c r="X11"/>
  <c r="Y11"/>
  <c r="U12"/>
  <c r="V12"/>
  <c r="W12"/>
  <c r="X12"/>
  <c r="Y12"/>
  <c r="U13"/>
  <c r="V13"/>
  <c r="W13"/>
  <c r="X13"/>
  <c r="Y13"/>
  <c r="U14"/>
  <c r="V14"/>
  <c r="W14"/>
  <c r="X14"/>
  <c r="Y14"/>
  <c r="B2" i="55"/>
  <c r="A10" s="1"/>
  <c r="B4"/>
  <c r="B5"/>
  <c r="A8"/>
  <c r="U10"/>
  <c r="V10"/>
  <c r="W10"/>
  <c r="X10"/>
  <c r="Y10"/>
  <c r="B2" i="54"/>
  <c r="A22" s="1"/>
  <c r="B4"/>
  <c r="B5"/>
  <c r="A8"/>
  <c r="H17" i="41"/>
  <c r="A11" i="54"/>
  <c r="A9" s="1"/>
  <c r="U11"/>
  <c r="V11"/>
  <c r="AA11" s="1"/>
  <c r="L11" s="1"/>
  <c r="W11"/>
  <c r="X11"/>
  <c r="Y11"/>
  <c r="A13"/>
  <c r="L24"/>
  <c r="O24"/>
  <c r="B2" i="53"/>
  <c r="A11" s="1"/>
  <c r="B4"/>
  <c r="B5"/>
  <c r="A8"/>
  <c r="U10"/>
  <c r="Z10" s="1"/>
  <c r="K10" s="1"/>
  <c r="V10"/>
  <c r="W10"/>
  <c r="X10"/>
  <c r="Y10"/>
  <c r="U11"/>
  <c r="V11"/>
  <c r="Z11" s="1"/>
  <c r="K11" s="1"/>
  <c r="W11"/>
  <c r="X11"/>
  <c r="Y11"/>
  <c r="U12"/>
  <c r="V12"/>
  <c r="W12"/>
  <c r="X12"/>
  <c r="Y12"/>
  <c r="U13"/>
  <c r="V13"/>
  <c r="W13"/>
  <c r="X13"/>
  <c r="Y13"/>
  <c r="U14"/>
  <c r="Z14" s="1"/>
  <c r="K14" s="1"/>
  <c r="V14"/>
  <c r="W14"/>
  <c r="X14"/>
  <c r="Y14"/>
  <c r="D15"/>
  <c r="F15"/>
  <c r="B2" i="52"/>
  <c r="A15" s="1"/>
  <c r="B4"/>
  <c r="B5"/>
  <c r="A8"/>
  <c r="U10"/>
  <c r="Z10" s="1"/>
  <c r="K10" s="1"/>
  <c r="V10"/>
  <c r="W10"/>
  <c r="X10"/>
  <c r="Y10"/>
  <c r="U11"/>
  <c r="V11"/>
  <c r="W11"/>
  <c r="AA11" s="1"/>
  <c r="L11" s="1"/>
  <c r="O11" s="1"/>
  <c r="X11"/>
  <c r="Y11"/>
  <c r="U12"/>
  <c r="V12"/>
  <c r="W12"/>
  <c r="X12"/>
  <c r="Y12"/>
  <c r="U13"/>
  <c r="V13"/>
  <c r="W13"/>
  <c r="X13"/>
  <c r="Y13"/>
  <c r="U14"/>
  <c r="V14"/>
  <c r="W14"/>
  <c r="AA14" s="1"/>
  <c r="L14" s="1"/>
  <c r="O14" s="1"/>
  <c r="X14"/>
  <c r="Y14"/>
  <c r="U15"/>
  <c r="V15"/>
  <c r="Z15" s="1"/>
  <c r="K15" s="1"/>
  <c r="W15"/>
  <c r="X15"/>
  <c r="Y15"/>
  <c r="U16"/>
  <c r="Z16" s="1"/>
  <c r="K16" s="1"/>
  <c r="V16"/>
  <c r="W16"/>
  <c r="X16"/>
  <c r="Y16"/>
  <c r="U17"/>
  <c r="V17"/>
  <c r="Z17" s="1"/>
  <c r="K17" s="1"/>
  <c r="W17"/>
  <c r="X17"/>
  <c r="Y17"/>
  <c r="U18"/>
  <c r="Z18" s="1"/>
  <c r="K18" s="1"/>
  <c r="V18"/>
  <c r="W18"/>
  <c r="X18"/>
  <c r="Y18"/>
  <c r="U19"/>
  <c r="V19"/>
  <c r="W19"/>
  <c r="X19"/>
  <c r="Y19"/>
  <c r="B20"/>
  <c r="F20"/>
  <c r="B4" i="51"/>
  <c r="B5"/>
  <c r="A8"/>
  <c r="H14" i="41" s="1"/>
  <c r="A10" i="51"/>
  <c r="A9" s="1"/>
  <c r="U10"/>
  <c r="Z10" s="1"/>
  <c r="K10" s="1"/>
  <c r="V10"/>
  <c r="W10"/>
  <c r="X10"/>
  <c r="Y10"/>
  <c r="B11"/>
  <c r="F11"/>
  <c r="L4" i="41"/>
  <c r="I14"/>
  <c r="I15"/>
  <c r="H16"/>
  <c r="I16"/>
  <c r="I17"/>
  <c r="H18"/>
  <c r="I18"/>
  <c r="H19"/>
  <c r="I19"/>
  <c r="I20"/>
  <c r="H21"/>
  <c r="I21"/>
  <c r="I22"/>
  <c r="H23"/>
  <c r="I23"/>
  <c r="C24"/>
  <c r="E24"/>
  <c r="A25" i="54"/>
  <c r="Z13" i="56"/>
  <c r="K13"/>
  <c r="O20" i="54"/>
  <c r="L13"/>
  <c r="O13"/>
  <c r="Z11"/>
  <c r="K11"/>
  <c r="A10" i="52"/>
  <c r="A13" i="57"/>
  <c r="A12"/>
  <c r="A13" i="58"/>
  <c r="A12"/>
  <c r="A11"/>
  <c r="A10"/>
  <c r="AA16" i="46"/>
  <c r="L16"/>
  <c r="O16" s="1"/>
  <c r="AA13"/>
  <c r="L13" s="1"/>
  <c r="O13" s="1"/>
  <c r="AB417" i="42"/>
  <c r="K417"/>
  <c r="O417" s="1"/>
  <c r="AB401"/>
  <c r="K401" s="1"/>
  <c r="O401" s="1"/>
  <c r="AB397"/>
  <c r="K397"/>
  <c r="O397" s="1"/>
  <c r="AA11" i="57"/>
  <c r="L11" s="1"/>
  <c r="O11" s="1"/>
  <c r="AA13" i="58"/>
  <c r="L13"/>
  <c r="AC416" i="42"/>
  <c r="L416"/>
  <c r="AC408"/>
  <c r="L408"/>
  <c r="AC404"/>
  <c r="L404"/>
  <c r="AC400"/>
  <c r="L400"/>
  <c r="AC396"/>
  <c r="L396"/>
  <c r="AC392"/>
  <c r="L392"/>
  <c r="AB391"/>
  <c r="K391"/>
  <c r="O391" s="1"/>
  <c r="A11" i="56"/>
  <c r="AC394" i="42"/>
  <c r="L394" s="1"/>
  <c r="AB393"/>
  <c r="K393" s="1"/>
  <c r="O393" s="1"/>
  <c r="AC377"/>
  <c r="L377"/>
  <c r="AB376"/>
  <c r="K376"/>
  <c r="O376" s="1"/>
  <c r="AC373"/>
  <c r="L373" s="1"/>
  <c r="AC369"/>
  <c r="L369" s="1"/>
  <c r="AC357"/>
  <c r="L357" s="1"/>
  <c r="AC353"/>
  <c r="L353" s="1"/>
  <c r="AC349"/>
  <c r="L349" s="1"/>
  <c r="AC345"/>
  <c r="L345" s="1"/>
  <c r="AC341"/>
  <c r="L341" s="1"/>
  <c r="AC337"/>
  <c r="L337" s="1"/>
  <c r="AC333"/>
  <c r="L333" s="1"/>
  <c r="AC329"/>
  <c r="L329" s="1"/>
  <c r="AC324"/>
  <c r="L324" s="1"/>
  <c r="AC320"/>
  <c r="L320" s="1"/>
  <c r="AC362"/>
  <c r="L362" s="1"/>
  <c r="AC358"/>
  <c r="L358" s="1"/>
  <c r="AC354"/>
  <c r="L354" s="1"/>
  <c r="AC350"/>
  <c r="L350" s="1"/>
  <c r="AC346"/>
  <c r="L346" s="1"/>
  <c r="AC342"/>
  <c r="L342" s="1"/>
  <c r="AC338"/>
  <c r="L338" s="1"/>
  <c r="AC334"/>
  <c r="L334" s="1"/>
  <c r="AC330"/>
  <c r="L330" s="1"/>
  <c r="AC383"/>
  <c r="L383" s="1"/>
  <c r="AB327"/>
  <c r="K327" s="1"/>
  <c r="O327" s="1"/>
  <c r="AB325"/>
  <c r="K325"/>
  <c r="O325" s="1"/>
  <c r="AB323"/>
  <c r="K323" s="1"/>
  <c r="O323" s="1"/>
  <c r="AB321"/>
  <c r="K321"/>
  <c r="O321" s="1"/>
  <c r="AB319"/>
  <c r="K319" s="1"/>
  <c r="O319" s="1"/>
  <c r="AC319"/>
  <c r="L319"/>
  <c r="AC315"/>
  <c r="L315"/>
  <c r="AC311"/>
  <c r="L311"/>
  <c r="AC307"/>
  <c r="L307"/>
  <c r="AC303"/>
  <c r="L303"/>
  <c r="AC299"/>
  <c r="L299"/>
  <c r="AC295"/>
  <c r="L295"/>
  <c r="AC291"/>
  <c r="L291"/>
  <c r="AB259"/>
  <c r="K259"/>
  <c r="O259" s="1"/>
  <c r="AC259"/>
  <c r="L259" s="1"/>
  <c r="AC266"/>
  <c r="L266" s="1"/>
  <c r="AC262"/>
  <c r="L262" s="1"/>
  <c r="AC285"/>
  <c r="L285" s="1"/>
  <c r="AC277"/>
  <c r="L277" s="1"/>
  <c r="AC273"/>
  <c r="L273" s="1"/>
  <c r="AB265"/>
  <c r="K265" s="1"/>
  <c r="O265" s="1"/>
  <c r="AB263"/>
  <c r="K263"/>
  <c r="O263" s="1"/>
  <c r="AB261"/>
  <c r="K261" s="1"/>
  <c r="O261" s="1"/>
  <c r="AC255"/>
  <c r="L255"/>
  <c r="AC251"/>
  <c r="L251"/>
  <c r="AC247"/>
  <c r="L247"/>
  <c r="AC243"/>
  <c r="L243"/>
  <c r="AC239"/>
  <c r="L239"/>
  <c r="AC235"/>
  <c r="L235"/>
  <c r="AC231"/>
  <c r="L231"/>
  <c r="AC227"/>
  <c r="L227"/>
  <c r="AC223"/>
  <c r="L223"/>
  <c r="AC219"/>
  <c r="L219"/>
  <c r="AC215"/>
  <c r="L215"/>
  <c r="AC211"/>
  <c r="L211"/>
  <c r="AC207"/>
  <c r="L207"/>
  <c r="AC202"/>
  <c r="L202"/>
  <c r="AB201"/>
  <c r="K201" s="1"/>
  <c r="O201" s="1"/>
  <c r="AB197"/>
  <c r="K197" s="1"/>
  <c r="O197" s="1"/>
  <c r="AB193"/>
  <c r="K193" s="1"/>
  <c r="O193" s="1"/>
  <c r="AB189"/>
  <c r="K189" s="1"/>
  <c r="O189" s="1"/>
  <c r="AB185"/>
  <c r="K185"/>
  <c r="O185" s="1"/>
  <c r="AB181"/>
  <c r="K181" s="1"/>
  <c r="O181" s="1"/>
  <c r="AB177"/>
  <c r="K177" s="1"/>
  <c r="O177" s="1"/>
  <c r="AB173"/>
  <c r="K173" s="1"/>
  <c r="O173" s="1"/>
  <c r="AB169"/>
  <c r="K169" s="1"/>
  <c r="O169" s="1"/>
  <c r="AB165"/>
  <c r="K165"/>
  <c r="O165"/>
  <c r="AB161"/>
  <c r="K161"/>
  <c r="O161" s="1"/>
  <c r="AB157"/>
  <c r="K157" s="1"/>
  <c r="O157" s="1"/>
  <c r="AB153"/>
  <c r="K153"/>
  <c r="O153" s="1"/>
  <c r="AB149"/>
  <c r="K149" s="1"/>
  <c r="O149" s="1"/>
  <c r="AB145"/>
  <c r="K145"/>
  <c r="O145" s="1"/>
  <c r="AC137"/>
  <c r="L137" s="1"/>
  <c r="AC184"/>
  <c r="L184" s="1"/>
  <c r="AC141"/>
  <c r="L141" s="1"/>
  <c r="AB140"/>
  <c r="K140" s="1"/>
  <c r="O140" s="1"/>
  <c r="AB138"/>
  <c r="K138"/>
  <c r="O138" s="1"/>
  <c r="AC139"/>
  <c r="L139" s="1"/>
  <c r="AB136"/>
  <c r="K136" s="1"/>
  <c r="O136" s="1"/>
  <c r="AC136"/>
  <c r="L136"/>
  <c r="AC132"/>
  <c r="L132"/>
  <c r="AC128"/>
  <c r="L128"/>
  <c r="AC124"/>
  <c r="L124" s="1"/>
  <c r="AC120"/>
  <c r="L120" s="1"/>
  <c r="AC116"/>
  <c r="L116" s="1"/>
  <c r="AC112"/>
  <c r="L112" s="1"/>
  <c r="AC108"/>
  <c r="L108" s="1"/>
  <c r="AC104"/>
  <c r="L104" s="1"/>
  <c r="AC100"/>
  <c r="L100" s="1"/>
  <c r="AB99"/>
  <c r="K99" s="1"/>
  <c r="O99" s="1"/>
  <c r="AB91"/>
  <c r="K91" s="1"/>
  <c r="O91" s="1"/>
  <c r="AB87"/>
  <c r="K87" s="1"/>
  <c r="O87" s="1"/>
  <c r="AB83"/>
  <c r="K83" s="1"/>
  <c r="O83" s="1"/>
  <c r="AB75"/>
  <c r="K75" s="1"/>
  <c r="O75" s="1"/>
  <c r="AB71"/>
  <c r="K71" s="1"/>
  <c r="O71" s="1"/>
  <c r="AB67"/>
  <c r="K67" s="1"/>
  <c r="O67" s="1"/>
  <c r="AB65"/>
  <c r="K65"/>
  <c r="O65" s="1"/>
  <c r="AC64"/>
  <c r="L64" s="1"/>
  <c r="AB38"/>
  <c r="K38" s="1"/>
  <c r="O38" s="1"/>
  <c r="AB36"/>
  <c r="K36"/>
  <c r="O36" s="1"/>
  <c r="AB34"/>
  <c r="K34" s="1"/>
  <c r="O34" s="1"/>
  <c r="AB32"/>
  <c r="K32"/>
  <c r="O32" s="1"/>
  <c r="AC61"/>
  <c r="L61" s="1"/>
  <c r="AC57"/>
  <c r="L57" s="1"/>
  <c r="AC53"/>
  <c r="L53" s="1"/>
  <c r="AC49"/>
  <c r="L49" s="1"/>
  <c r="AC45"/>
  <c r="L45" s="1"/>
  <c r="AC41"/>
  <c r="L41" s="1"/>
  <c r="AB40"/>
  <c r="K40" s="1"/>
  <c r="O40" s="1"/>
  <c r="AB37"/>
  <c r="K37"/>
  <c r="O37" s="1"/>
  <c r="AC37"/>
  <c r="L37" s="1"/>
  <c r="AB33"/>
  <c r="K33" s="1"/>
  <c r="O33" s="1"/>
  <c r="AC33"/>
  <c r="L33"/>
  <c r="AC29"/>
  <c r="L29"/>
  <c r="AC25"/>
  <c r="L25"/>
  <c r="AC21"/>
  <c r="L21"/>
  <c r="AC17"/>
  <c r="L17"/>
  <c r="AC13"/>
  <c r="L13"/>
  <c r="AC10"/>
  <c r="L10"/>
  <c r="O15" i="55"/>
  <c r="M27" i="54"/>
  <c r="A12" i="56"/>
  <c r="Z10" i="57"/>
  <c r="K10"/>
  <c r="AA10"/>
  <c r="L10" s="1"/>
  <c r="O10" s="1"/>
  <c r="AA13"/>
  <c r="L13"/>
  <c r="AA12"/>
  <c r="L12" s="1"/>
  <c r="O12" s="1"/>
  <c r="Z11" i="58"/>
  <c r="K11" s="1"/>
  <c r="AA10"/>
  <c r="L10" s="1"/>
  <c r="AA15"/>
  <c r="L15" s="1"/>
  <c r="AA17"/>
  <c r="L17" s="1"/>
  <c r="AA16"/>
  <c r="L16" s="1"/>
  <c r="AA25"/>
  <c r="L25" s="1"/>
  <c r="AA22"/>
  <c r="L22" s="1"/>
  <c r="AA18"/>
  <c r="L18" s="1"/>
  <c r="Z25"/>
  <c r="AA23"/>
  <c r="L23"/>
  <c r="Z17"/>
  <c r="Z16"/>
  <c r="Z13"/>
  <c r="K13"/>
  <c r="AA12"/>
  <c r="L12"/>
  <c r="Z12"/>
  <c r="K12"/>
  <c r="Z23"/>
  <c r="Z18"/>
  <c r="Z15"/>
  <c r="K15"/>
  <c r="AA14"/>
  <c r="L14"/>
  <c r="AA11"/>
  <c r="L11"/>
  <c r="Z10"/>
  <c r="K10"/>
  <c r="AA11" i="45"/>
  <c r="L11"/>
  <c r="O11" s="1"/>
  <c r="A13"/>
  <c r="Z11"/>
  <c r="K11"/>
  <c r="Z16" i="46"/>
  <c r="K16"/>
  <c r="A14"/>
  <c r="Z13"/>
  <c r="K13"/>
  <c r="Z11"/>
  <c r="K11"/>
  <c r="Z10"/>
  <c r="K10"/>
  <c r="Z12" i="52"/>
  <c r="K12" s="1"/>
  <c r="AA10"/>
  <c r="L10" s="1"/>
  <c r="A11" i="46"/>
  <c r="AC410" i="42"/>
  <c r="L410"/>
  <c r="AC381"/>
  <c r="L381"/>
  <c r="AC380"/>
  <c r="L380"/>
  <c r="AC379"/>
  <c r="L379"/>
  <c r="AC372"/>
  <c r="L372"/>
  <c r="AC370"/>
  <c r="L370"/>
  <c r="AB367"/>
  <c r="K367"/>
  <c r="O367" s="1"/>
  <c r="AB365"/>
  <c r="K365" s="1"/>
  <c r="O365" s="1"/>
  <c r="AB356"/>
  <c r="K356"/>
  <c r="O356" s="1"/>
  <c r="AB340"/>
  <c r="K340" s="1"/>
  <c r="O340" s="1"/>
  <c r="AC339"/>
  <c r="L339"/>
  <c r="AB332"/>
  <c r="K332"/>
  <c r="O332" s="1"/>
  <c r="AC331"/>
  <c r="L331" s="1"/>
  <c r="AB389"/>
  <c r="K389" s="1"/>
  <c r="O389" s="1"/>
  <c r="AB387"/>
  <c r="K387"/>
  <c r="O387" s="1"/>
  <c r="AB385"/>
  <c r="K385" s="1"/>
  <c r="O385" s="1"/>
  <c r="AC378"/>
  <c r="L378"/>
  <c r="AB375"/>
  <c r="K375"/>
  <c r="O375" s="1"/>
  <c r="AC368"/>
  <c r="L368" s="1"/>
  <c r="AC355"/>
  <c r="L355" s="1"/>
  <c r="AC347"/>
  <c r="L347" s="1"/>
  <c r="AB406"/>
  <c r="K406" s="1"/>
  <c r="O406" s="1"/>
  <c r="AC403"/>
  <c r="L403"/>
  <c r="AB348"/>
  <c r="K348"/>
  <c r="O348" s="1"/>
  <c r="AC343"/>
  <c r="L343" s="1"/>
  <c r="AB336"/>
  <c r="K336" s="1"/>
  <c r="O336" s="1"/>
  <c r="AC335"/>
  <c r="L335"/>
  <c r="AB326"/>
  <c r="K326"/>
  <c r="O326" s="1"/>
  <c r="AB361"/>
  <c r="K361" s="1"/>
  <c r="O361" s="1"/>
  <c r="AC359"/>
  <c r="L359"/>
  <c r="AC351"/>
  <c r="L351"/>
  <c r="AC328"/>
  <c r="L328"/>
  <c r="AC323"/>
  <c r="L323"/>
  <c r="AB368"/>
  <c r="K368"/>
  <c r="O368" s="1"/>
  <c r="AB316"/>
  <c r="K316" s="1"/>
  <c r="O316" s="1"/>
  <c r="AB308"/>
  <c r="K308"/>
  <c r="O308" s="1"/>
  <c r="AB300"/>
  <c r="K300" s="1"/>
  <c r="O300" s="1"/>
  <c r="AB292"/>
  <c r="K292"/>
  <c r="O292" s="1"/>
  <c r="AC286"/>
  <c r="L286" s="1"/>
  <c r="AB282"/>
  <c r="K282" s="1"/>
  <c r="O282" s="1"/>
  <c r="AB278"/>
  <c r="K278"/>
  <c r="O278" s="1"/>
  <c r="AC274"/>
  <c r="L274" s="1"/>
  <c r="AC269"/>
  <c r="L269" s="1"/>
  <c r="AB266"/>
  <c r="K266" s="1"/>
  <c r="O266" s="1"/>
  <c r="AC260"/>
  <c r="L260"/>
  <c r="AB258"/>
  <c r="K258"/>
  <c r="O258" s="1"/>
  <c r="AB257"/>
  <c r="K257" s="1"/>
  <c r="O257" s="1"/>
  <c r="AB254"/>
  <c r="K254"/>
  <c r="O254" s="1"/>
  <c r="AB253"/>
  <c r="K253" s="1"/>
  <c r="O253" s="1"/>
  <c r="AB249"/>
  <c r="K249"/>
  <c r="O249" s="1"/>
  <c r="AB245"/>
  <c r="K245" s="1"/>
  <c r="O245" s="1"/>
  <c r="AB241"/>
  <c r="K241"/>
  <c r="O241" s="1"/>
  <c r="AB237"/>
  <c r="K237" s="1"/>
  <c r="O237" s="1"/>
  <c r="AB234"/>
  <c r="K234"/>
  <c r="O234" s="1"/>
  <c r="AB233"/>
  <c r="K233" s="1"/>
  <c r="O233" s="1"/>
  <c r="AB229"/>
  <c r="K229"/>
  <c r="O229" s="1"/>
  <c r="AB225"/>
  <c r="K225" s="1"/>
  <c r="O225" s="1"/>
  <c r="AB222"/>
  <c r="K222"/>
  <c r="O222" s="1"/>
  <c r="AB318"/>
  <c r="K318" s="1"/>
  <c r="O318" s="1"/>
  <c r="AB310"/>
  <c r="K310"/>
  <c r="O310" s="1"/>
  <c r="AB302"/>
  <c r="K302" s="1"/>
  <c r="O302" s="1"/>
  <c r="AB294"/>
  <c r="K294"/>
  <c r="O294" s="1"/>
  <c r="AB284"/>
  <c r="K284" s="1"/>
  <c r="O284" s="1"/>
  <c r="AB280"/>
  <c r="K280"/>
  <c r="O280" s="1"/>
  <c r="AC268"/>
  <c r="L268" s="1"/>
  <c r="AB255"/>
  <c r="K255" s="1"/>
  <c r="O255" s="1"/>
  <c r="AC252"/>
  <c r="L252"/>
  <c r="AB251"/>
  <c r="K251"/>
  <c r="O251" s="1"/>
  <c r="AB247"/>
  <c r="K247" s="1"/>
  <c r="O247" s="1"/>
  <c r="AB243"/>
  <c r="K243"/>
  <c r="O243" s="1"/>
  <c r="AB239"/>
  <c r="K239" s="1"/>
  <c r="O239" s="1"/>
  <c r="AC236"/>
  <c r="L236"/>
  <c r="AB235"/>
  <c r="K235"/>
  <c r="O235" s="1"/>
  <c r="AC232"/>
  <c r="L232" s="1"/>
  <c r="AB231"/>
  <c r="K231" s="1"/>
  <c r="O231" s="1"/>
  <c r="AB227"/>
  <c r="K227"/>
  <c r="O227" s="1"/>
  <c r="AC224"/>
  <c r="L224" s="1"/>
  <c r="AB223"/>
  <c r="K223" s="1"/>
  <c r="O223" s="1"/>
  <c r="AC218"/>
  <c r="L218"/>
  <c r="AB218"/>
  <c r="K218"/>
  <c r="O218" s="1"/>
  <c r="AB216"/>
  <c r="K216" s="1"/>
  <c r="O216" s="1"/>
  <c r="AC216"/>
  <c r="L216"/>
  <c r="AB271"/>
  <c r="K271"/>
  <c r="O271" s="1"/>
  <c r="AB267"/>
  <c r="K267" s="1"/>
  <c r="O267" s="1"/>
  <c r="AC267"/>
  <c r="L267"/>
  <c r="AC264"/>
  <c r="L264"/>
  <c r="AB262"/>
  <c r="K262"/>
  <c r="O262" s="1"/>
  <c r="AC257"/>
  <c r="L257" s="1"/>
  <c r="AC253"/>
  <c r="L253" s="1"/>
  <c r="AC249"/>
  <c r="L249" s="1"/>
  <c r="AC221"/>
  <c r="L221" s="1"/>
  <c r="AB215"/>
  <c r="K215" s="1"/>
  <c r="O215" s="1"/>
  <c r="AB270"/>
  <c r="K270"/>
  <c r="O270" s="1"/>
  <c r="AB248"/>
  <c r="K248" s="1"/>
  <c r="O248" s="1"/>
  <c r="AC248"/>
  <c r="L248"/>
  <c r="AC244"/>
  <c r="L244"/>
  <c r="AB244"/>
  <c r="K244"/>
  <c r="O244" s="1"/>
  <c r="AB240"/>
  <c r="K240" s="1"/>
  <c r="O240" s="1"/>
  <c r="AC240"/>
  <c r="L240"/>
  <c r="AC228"/>
  <c r="L228"/>
  <c r="AB228"/>
  <c r="K228"/>
  <c r="O228" s="1"/>
  <c r="AB219"/>
  <c r="K219" s="1"/>
  <c r="O219" s="1"/>
  <c r="AB217"/>
  <c r="K217"/>
  <c r="O217" s="1"/>
  <c r="AB212"/>
  <c r="K212" s="1"/>
  <c r="O212" s="1"/>
  <c r="AC203"/>
  <c r="L203"/>
  <c r="AB200"/>
  <c r="K200"/>
  <c r="O200" s="1"/>
  <c r="AC199"/>
  <c r="L199" s="1"/>
  <c r="AB194"/>
  <c r="K194" s="1"/>
  <c r="O194" s="1"/>
  <c r="AC186"/>
  <c r="L186"/>
  <c r="AB176"/>
  <c r="K176"/>
  <c r="O176" s="1"/>
  <c r="AC175"/>
  <c r="L175" s="1"/>
  <c r="AC162"/>
  <c r="L162" s="1"/>
  <c r="AB160"/>
  <c r="K160" s="1"/>
  <c r="O160" s="1"/>
  <c r="AC159"/>
  <c r="L159"/>
  <c r="AB154"/>
  <c r="K154"/>
  <c r="O154" s="1"/>
  <c r="AB146"/>
  <c r="K146" s="1"/>
  <c r="O146" s="1"/>
  <c r="AC146"/>
  <c r="L146"/>
  <c r="AC144"/>
  <c r="L144"/>
  <c r="AB144"/>
  <c r="K144"/>
  <c r="O144" s="1"/>
  <c r="AB143"/>
  <c r="K143" s="1"/>
  <c r="O143" s="1"/>
  <c r="AC198"/>
  <c r="L198"/>
  <c r="AB191"/>
  <c r="K191"/>
  <c r="O191" s="1"/>
  <c r="AB183"/>
  <c r="K183" s="1"/>
  <c r="O183" s="1"/>
  <c r="AB167"/>
  <c r="K167"/>
  <c r="O167" s="1"/>
  <c r="AC158"/>
  <c r="L158" s="1"/>
  <c r="AB147"/>
  <c r="K147" s="1"/>
  <c r="O147" s="1"/>
  <c r="AC135"/>
  <c r="L135"/>
  <c r="AC133"/>
  <c r="L133"/>
  <c r="AB133"/>
  <c r="K133"/>
  <c r="O133" s="1"/>
  <c r="AC131"/>
  <c r="L131" s="1"/>
  <c r="AC127"/>
  <c r="L127" s="1"/>
  <c r="AB127"/>
  <c r="K127" s="1"/>
  <c r="O127" s="1"/>
  <c r="AC125"/>
  <c r="L125"/>
  <c r="AB125"/>
  <c r="K125"/>
  <c r="O125" s="1"/>
  <c r="AB208"/>
  <c r="K208" s="1"/>
  <c r="O208" s="1"/>
  <c r="AB192"/>
  <c r="K192"/>
  <c r="O192" s="1"/>
  <c r="AB178"/>
  <c r="K178" s="1"/>
  <c r="O178" s="1"/>
  <c r="AB168"/>
  <c r="K168"/>
  <c r="O168" s="1"/>
  <c r="AC152"/>
  <c r="L152" s="1"/>
  <c r="AB152"/>
  <c r="K152" s="1"/>
  <c r="O152" s="1"/>
  <c r="AC151"/>
  <c r="L151"/>
  <c r="AB151"/>
  <c r="K151"/>
  <c r="O151" s="1"/>
  <c r="AB150"/>
  <c r="K150" s="1"/>
  <c r="O150" s="1"/>
  <c r="AC149"/>
  <c r="L149"/>
  <c r="AB134"/>
  <c r="K134"/>
  <c r="O134" s="1"/>
  <c r="AB130"/>
  <c r="K130" s="1"/>
  <c r="O130" s="1"/>
  <c r="AB124"/>
  <c r="K124"/>
  <c r="O124" s="1"/>
  <c r="AB210"/>
  <c r="K210" s="1"/>
  <c r="O210" s="1"/>
  <c r="AB188"/>
  <c r="K188"/>
  <c r="O188" s="1"/>
  <c r="AB180"/>
  <c r="K180" s="1"/>
  <c r="O180" s="1"/>
  <c r="AB164"/>
  <c r="K164"/>
  <c r="O164" s="1"/>
  <c r="AB132"/>
  <c r="K132" s="1"/>
  <c r="O132" s="1"/>
  <c r="AB128"/>
  <c r="K128"/>
  <c r="O128" s="1"/>
  <c r="AB126"/>
  <c r="K126" s="1"/>
  <c r="O126" s="1"/>
  <c r="AC121"/>
  <c r="L121"/>
  <c r="AB117"/>
  <c r="K117"/>
  <c r="O117" s="1"/>
  <c r="AC113"/>
  <c r="L113" s="1"/>
  <c r="AB109"/>
  <c r="K109" s="1"/>
  <c r="O109" s="1"/>
  <c r="AC105"/>
  <c r="L105"/>
  <c r="AB101"/>
  <c r="K101"/>
  <c r="O101" s="1"/>
  <c r="AC83"/>
  <c r="L83" s="1"/>
  <c r="AB77"/>
  <c r="K77" s="1"/>
  <c r="O77" s="1"/>
  <c r="AB119"/>
  <c r="K119"/>
  <c r="O119" s="1"/>
  <c r="AB111"/>
  <c r="K111" s="1"/>
  <c r="O111" s="1"/>
  <c r="AB103"/>
  <c r="K103"/>
  <c r="O103" s="1"/>
  <c r="AB97"/>
  <c r="K97" s="1"/>
  <c r="O97" s="1"/>
  <c r="AB96"/>
  <c r="K96"/>
  <c r="O96" s="1"/>
  <c r="AB95"/>
  <c r="K95" s="1"/>
  <c r="O95" s="1"/>
  <c r="AB93"/>
  <c r="K93"/>
  <c r="O93" s="1"/>
  <c r="AB92"/>
  <c r="K92" s="1"/>
  <c r="O92" s="1"/>
  <c r="AC82"/>
  <c r="L82"/>
  <c r="AB98"/>
  <c r="K98"/>
  <c r="O98" s="1"/>
  <c r="AB94"/>
  <c r="K94" s="1"/>
  <c r="O94" s="1"/>
  <c r="AC87"/>
  <c r="L87"/>
  <c r="AB85"/>
  <c r="K85"/>
  <c r="O85" s="1"/>
  <c r="AB81"/>
  <c r="K81" s="1"/>
  <c r="O81" s="1"/>
  <c r="AC79"/>
  <c r="L79"/>
  <c r="AC72"/>
  <c r="L72" s="1"/>
  <c r="AC70"/>
  <c r="L70" s="1"/>
  <c r="AB84"/>
  <c r="K84" s="1"/>
  <c r="O84" s="1"/>
  <c r="AB73"/>
  <c r="K73"/>
  <c r="O73" s="1"/>
  <c r="AB70"/>
  <c r="K70" s="1"/>
  <c r="O70" s="1"/>
  <c r="AC69"/>
  <c r="L69"/>
  <c r="AB66"/>
  <c r="K66" s="1"/>
  <c r="O66" s="1"/>
  <c r="AC63"/>
  <c r="L63" s="1"/>
  <c r="AC62"/>
  <c r="L62" s="1"/>
  <c r="AB56"/>
  <c r="K56" s="1"/>
  <c r="O56" s="1"/>
  <c r="AC55"/>
  <c r="L55" s="1"/>
  <c r="AC54"/>
  <c r="L54" s="1"/>
  <c r="AB48"/>
  <c r="K48" s="1"/>
  <c r="O48" s="1"/>
  <c r="AC47"/>
  <c r="L47"/>
  <c r="AC46"/>
  <c r="L46"/>
  <c r="AB76"/>
  <c r="K76"/>
  <c r="O76" s="1"/>
  <c r="AC68"/>
  <c r="L68" s="1"/>
  <c r="AB12"/>
  <c r="K12" s="1"/>
  <c r="O12" s="1"/>
  <c r="AA15" i="46"/>
  <c r="L15"/>
  <c r="O15" s="1"/>
  <c r="Z14"/>
  <c r="K14" s="1"/>
  <c r="AA12"/>
  <c r="L12" s="1"/>
  <c r="O10"/>
  <c r="AA13" i="45"/>
  <c r="L13"/>
  <c r="O13" s="1"/>
  <c r="AA12"/>
  <c r="L12" s="1"/>
  <c r="O12" s="1"/>
  <c r="AA10"/>
  <c r="L10"/>
  <c r="L15" s="1"/>
  <c r="Z19" i="58"/>
  <c r="O11"/>
  <c r="O14"/>
  <c r="O15"/>
  <c r="O12"/>
  <c r="O13"/>
  <c r="O10"/>
  <c r="O13" i="57"/>
  <c r="Z11" i="56"/>
  <c r="K11" s="1"/>
  <c r="O11" i="54"/>
  <c r="AA14" i="53"/>
  <c r="L14"/>
  <c r="O14" s="1"/>
  <c r="Z12"/>
  <c r="K12" s="1"/>
  <c r="AA10"/>
  <c r="L10" s="1"/>
  <c r="AA18" i="52"/>
  <c r="L18" s="1"/>
  <c r="O18" s="1"/>
  <c r="AA19"/>
  <c r="L19"/>
  <c r="O19" s="1"/>
  <c r="Z19"/>
  <c r="K19" s="1"/>
  <c r="O10"/>
  <c r="Z11"/>
  <c r="K11"/>
  <c r="O27" i="58"/>
  <c r="K11" i="51"/>
  <c r="F2"/>
  <c r="M10" s="1"/>
  <c r="M11" s="1"/>
  <c r="F4" i="59"/>
  <c r="J18"/>
  <c r="J17"/>
  <c r="J5"/>
  <c r="AB416" i="42"/>
  <c r="K416"/>
  <c r="O416" s="1"/>
  <c r="AB415"/>
  <c r="K415" s="1"/>
  <c r="O415" s="1"/>
  <c r="AC412"/>
  <c r="L412"/>
  <c r="AB407"/>
  <c r="K407"/>
  <c r="O407" s="1"/>
  <c r="AB400"/>
  <c r="K400" s="1"/>
  <c r="O400" s="1"/>
  <c r="AC397"/>
  <c r="L397"/>
  <c r="AC385"/>
  <c r="L385"/>
  <c r="AB371"/>
  <c r="K371"/>
  <c r="O371" s="1"/>
  <c r="AC367"/>
  <c r="L367" s="1"/>
  <c r="AB355"/>
  <c r="K355" s="1"/>
  <c r="O355" s="1"/>
  <c r="AB342"/>
  <c r="K342"/>
  <c r="O342" s="1"/>
  <c r="AC340"/>
  <c r="L340" s="1"/>
  <c r="AB339"/>
  <c r="K339" s="1"/>
  <c r="O339" s="1"/>
  <c r="AC336"/>
  <c r="L336"/>
  <c r="AC316"/>
  <c r="L316"/>
  <c r="AC313"/>
  <c r="L313"/>
  <c r="AB412"/>
  <c r="K412"/>
  <c r="O412" s="1"/>
  <c r="AB380"/>
  <c r="K380" s="1"/>
  <c r="O380" s="1"/>
  <c r="AB315"/>
  <c r="K315"/>
  <c r="O315" s="1"/>
  <c r="AB311"/>
  <c r="K311" s="1"/>
  <c r="O311" s="1"/>
  <c r="AB307"/>
  <c r="K307"/>
  <c r="O307" s="1"/>
  <c r="AC417"/>
  <c r="L417" s="1"/>
  <c r="AB411"/>
  <c r="K411" s="1"/>
  <c r="O411" s="1"/>
  <c r="AC405"/>
  <c r="L405"/>
  <c r="AB403"/>
  <c r="K403"/>
  <c r="O403" s="1"/>
  <c r="AB398"/>
  <c r="K398" s="1"/>
  <c r="O398" s="1"/>
  <c r="AC395"/>
  <c r="L395"/>
  <c r="AC393"/>
  <c r="L393"/>
  <c r="AC391"/>
  <c r="L391" s="1"/>
  <c r="AC376"/>
  <c r="L376" s="1"/>
  <c r="AC375"/>
  <c r="L375" s="1"/>
  <c r="AB369"/>
  <c r="K369" s="1"/>
  <c r="O369" s="1"/>
  <c r="AC363"/>
  <c r="L363"/>
  <c r="AB330"/>
  <c r="K330"/>
  <c r="O330" s="1"/>
  <c r="AC326"/>
  <c r="L326" s="1"/>
  <c r="AC325"/>
  <c r="L325" s="1"/>
  <c r="AB322"/>
  <c r="K322" s="1"/>
  <c r="O322" s="1"/>
  <c r="AC321"/>
  <c r="L321"/>
  <c r="AB320"/>
  <c r="K320"/>
  <c r="O320" s="1"/>
  <c r="AC317"/>
  <c r="L317" s="1"/>
  <c r="AC415"/>
  <c r="L415" s="1"/>
  <c r="AC413"/>
  <c r="L413" s="1"/>
  <c r="AC409"/>
  <c r="L409" s="1"/>
  <c r="AC389"/>
  <c r="L389" s="1"/>
  <c r="AC387"/>
  <c r="L387" s="1"/>
  <c r="AB384"/>
  <c r="K384" s="1"/>
  <c r="O384" s="1"/>
  <c r="AB381"/>
  <c r="K381"/>
  <c r="O381" s="1"/>
  <c r="AB374"/>
  <c r="K374" s="1"/>
  <c r="O374" s="1"/>
  <c r="AB373"/>
  <c r="K373"/>
  <c r="O373" s="1"/>
  <c r="AC361"/>
  <c r="L361" s="1"/>
  <c r="AB337"/>
  <c r="K337" s="1"/>
  <c r="O337" s="1"/>
  <c r="AB333"/>
  <c r="K333"/>
  <c r="O333" s="1"/>
  <c r="AB331"/>
  <c r="K331" s="1"/>
  <c r="O331" s="1"/>
  <c r="AB329"/>
  <c r="K329"/>
  <c r="O329" s="1"/>
  <c r="AB312"/>
  <c r="K312" s="1"/>
  <c r="O312" s="1"/>
  <c r="AC308"/>
  <c r="L308"/>
  <c r="AB301"/>
  <c r="K301"/>
  <c r="O301" s="1"/>
  <c r="AB299"/>
  <c r="K299" s="1"/>
  <c r="O299" s="1"/>
  <c r="AB295"/>
  <c r="K295"/>
  <c r="O295" s="1"/>
  <c r="AC292"/>
  <c r="L292" s="1"/>
  <c r="AC289"/>
  <c r="L289" s="1"/>
  <c r="AC288"/>
  <c r="L288" s="1"/>
  <c r="AB283"/>
  <c r="K283" s="1"/>
  <c r="O283" s="1"/>
  <c r="AC281"/>
  <c r="L281"/>
  <c r="AC280"/>
  <c r="L280"/>
  <c r="AC279"/>
  <c r="L279"/>
  <c r="AB277"/>
  <c r="K277"/>
  <c r="O277" s="1"/>
  <c r="AC270"/>
  <c r="L270" s="1"/>
  <c r="AC263"/>
  <c r="L263" s="1"/>
  <c r="AB260"/>
  <c r="K260" s="1"/>
  <c r="O260" s="1"/>
  <c r="AB238"/>
  <c r="K238"/>
  <c r="O238" s="1"/>
  <c r="AC234"/>
  <c r="L234" s="1"/>
  <c r="AC212"/>
  <c r="L212" s="1"/>
  <c r="AC208"/>
  <c r="L208" s="1"/>
  <c r="AB204"/>
  <c r="K204" s="1"/>
  <c r="O204" s="1"/>
  <c r="AC200"/>
  <c r="L200"/>
  <c r="AC196"/>
  <c r="L196"/>
  <c r="AB195"/>
  <c r="K195"/>
  <c r="O195" s="1"/>
  <c r="AB182"/>
  <c r="K182" s="1"/>
  <c r="O182" s="1"/>
  <c r="AB175"/>
  <c r="K175"/>
  <c r="O175" s="1"/>
  <c r="AC172"/>
  <c r="L172" s="1"/>
  <c r="AC161"/>
  <c r="L161" s="1"/>
  <c r="AC154"/>
  <c r="L154" s="1"/>
  <c r="AC153"/>
  <c r="L153" s="1"/>
  <c r="AC150"/>
  <c r="L150" s="1"/>
  <c r="AC142"/>
  <c r="L142" s="1"/>
  <c r="AC140"/>
  <c r="L140" s="1"/>
  <c r="AC138"/>
  <c r="L138" s="1"/>
  <c r="AC134"/>
  <c r="L134" s="1"/>
  <c r="AB123"/>
  <c r="K123" s="1"/>
  <c r="O123" s="1"/>
  <c r="AB121"/>
  <c r="K121"/>
  <c r="O121" s="1"/>
  <c r="AC117"/>
  <c r="L117" s="1"/>
  <c r="AB112"/>
  <c r="K112" s="1"/>
  <c r="O112" s="1"/>
  <c r="AC111"/>
  <c r="L111"/>
  <c r="AC85"/>
  <c r="L85"/>
  <c r="AC84"/>
  <c r="L84"/>
  <c r="AC78"/>
  <c r="L78"/>
  <c r="AC75"/>
  <c r="L75"/>
  <c r="AB64"/>
  <c r="K64"/>
  <c r="O64" s="1"/>
  <c r="AB47"/>
  <c r="K47" s="1"/>
  <c r="O47" s="1"/>
  <c r="AB31"/>
  <c r="K31"/>
  <c r="O31" s="1"/>
  <c r="AB30"/>
  <c r="K30" s="1"/>
  <c r="O30" s="1"/>
  <c r="AC28"/>
  <c r="L28"/>
  <c r="AC24"/>
  <c r="L24"/>
  <c r="AC19"/>
  <c r="L19"/>
  <c r="AB17"/>
  <c r="K17"/>
  <c r="O17" s="1"/>
  <c r="AC16"/>
  <c r="L16" s="1"/>
  <c r="AC12"/>
  <c r="L12" s="1"/>
  <c r="AB305"/>
  <c r="K305" s="1"/>
  <c r="O305" s="1"/>
  <c r="AB291"/>
  <c r="K291"/>
  <c r="O291" s="1"/>
  <c r="AB287"/>
  <c r="K287" s="1"/>
  <c r="O287" s="1"/>
  <c r="AB275"/>
  <c r="K275"/>
  <c r="O275" s="1"/>
  <c r="AB272"/>
  <c r="K272" s="1"/>
  <c r="O272" s="1"/>
  <c r="AB269"/>
  <c r="K269"/>
  <c r="O269" s="1"/>
  <c r="AB252"/>
  <c r="K252" s="1"/>
  <c r="O252" s="1"/>
  <c r="AB226"/>
  <c r="K226"/>
  <c r="O226" s="1"/>
  <c r="AB205"/>
  <c r="K205" s="1"/>
  <c r="O205" s="1"/>
  <c r="AB199"/>
  <c r="K199"/>
  <c r="O199" s="1"/>
  <c r="AB141"/>
  <c r="K141" s="1"/>
  <c r="O141" s="1"/>
  <c r="AB120"/>
  <c r="K120"/>
  <c r="O120" s="1"/>
  <c r="AB116"/>
  <c r="K116" s="1"/>
  <c r="O116" s="1"/>
  <c r="AB72"/>
  <c r="K72"/>
  <c r="O72" s="1"/>
  <c r="AC71"/>
  <c r="L71" s="1"/>
  <c r="AC67"/>
  <c r="L67" s="1"/>
  <c r="AB63"/>
  <c r="K63" s="1"/>
  <c r="O63" s="1"/>
  <c r="AC58"/>
  <c r="L58"/>
  <c r="AB46"/>
  <c r="K46"/>
  <c r="O46" s="1"/>
  <c r="AB43"/>
  <c r="K43" s="1"/>
  <c r="O43" s="1"/>
  <c r="AC36"/>
  <c r="L36"/>
  <c r="AC27"/>
  <c r="L27"/>
  <c r="AB25"/>
  <c r="K25"/>
  <c r="O25" s="1"/>
  <c r="AB23"/>
  <c r="K23" s="1"/>
  <c r="O23" s="1"/>
  <c r="AB22"/>
  <c r="K22"/>
  <c r="O22" s="1"/>
  <c r="AC20"/>
  <c r="L20" s="1"/>
  <c r="AB15"/>
  <c r="K15" s="1"/>
  <c r="O15" s="1"/>
  <c r="AC14"/>
  <c r="L14"/>
  <c r="AB13"/>
  <c r="K13"/>
  <c r="O13" s="1"/>
  <c r="AB11"/>
  <c r="K11" s="1"/>
  <c r="O11" s="1"/>
  <c r="AB10"/>
  <c r="K10"/>
  <c r="O10" s="1"/>
  <c r="AB349"/>
  <c r="K349" s="1"/>
  <c r="O349" s="1"/>
  <c r="AB345"/>
  <c r="K345"/>
  <c r="O345" s="1"/>
  <c r="AC344"/>
  <c r="L344" s="1"/>
  <c r="AB341"/>
  <c r="K341" s="1"/>
  <c r="O341" s="1"/>
  <c r="AB334"/>
  <c r="K334"/>
  <c r="O334" s="1"/>
  <c r="AC332"/>
  <c r="L332" s="1"/>
  <c r="AB328"/>
  <c r="K328" s="1"/>
  <c r="O328" s="1"/>
  <c r="AC318"/>
  <c r="L318"/>
  <c r="AC314"/>
  <c r="L314"/>
  <c r="AB304"/>
  <c r="K304"/>
  <c r="O304" s="1"/>
  <c r="AB297"/>
  <c r="K297" s="1"/>
  <c r="O297" s="1"/>
  <c r="AC294"/>
  <c r="L294"/>
  <c r="AB290"/>
  <c r="K290"/>
  <c r="O290" s="1"/>
  <c r="AC287"/>
  <c r="L287" s="1"/>
  <c r="AB286"/>
  <c r="K286" s="1"/>
  <c r="O286" s="1"/>
  <c r="AB274"/>
  <c r="K274"/>
  <c r="O274" s="1"/>
  <c r="AB268"/>
  <c r="K268" s="1"/>
  <c r="O268" s="1"/>
  <c r="AC258"/>
  <c r="L258"/>
  <c r="AB256"/>
  <c r="K256"/>
  <c r="O256" s="1"/>
  <c r="AC254"/>
  <c r="L254" s="1"/>
  <c r="AC233"/>
  <c r="L233" s="1"/>
  <c r="AC229"/>
  <c r="L229" s="1"/>
  <c r="AB224"/>
  <c r="K224" s="1"/>
  <c r="O224" s="1"/>
  <c r="AC217"/>
  <c r="L217"/>
  <c r="AC206"/>
  <c r="L206"/>
  <c r="AC201"/>
  <c r="L201"/>
  <c r="AB186"/>
  <c r="K186"/>
  <c r="O186" s="1"/>
  <c r="AB184"/>
  <c r="K184" s="1"/>
  <c r="O184" s="1"/>
  <c r="AC181"/>
  <c r="L181"/>
  <c r="AC180"/>
  <c r="L180"/>
  <c r="AC179"/>
  <c r="L179"/>
  <c r="AC177"/>
  <c r="L177"/>
  <c r="AB174"/>
  <c r="K174"/>
  <c r="O174" s="1"/>
  <c r="AB172"/>
  <c r="K172" s="1"/>
  <c r="O172" s="1"/>
  <c r="AB171"/>
  <c r="K171"/>
  <c r="O171" s="1"/>
  <c r="AC167"/>
  <c r="L167" s="1"/>
  <c r="AC163"/>
  <c r="L163" s="1"/>
  <c r="AB159"/>
  <c r="K159" s="1"/>
  <c r="O159"/>
  <c r="AB156"/>
  <c r="K156"/>
  <c r="O156" s="1"/>
  <c r="AB148"/>
  <c r="K148" s="1"/>
  <c r="O148"/>
  <c r="AC126"/>
  <c r="L126"/>
  <c r="AC115"/>
  <c r="L115"/>
  <c r="AB114"/>
  <c r="K114"/>
  <c r="O114" s="1"/>
  <c r="AC110"/>
  <c r="L110"/>
  <c r="AC107"/>
  <c r="L107"/>
  <c r="AC95"/>
  <c r="L95"/>
  <c r="AC93"/>
  <c r="L93"/>
  <c r="AC92"/>
  <c r="L92"/>
  <c r="AC80"/>
  <c r="L80"/>
  <c r="AB79"/>
  <c r="K79"/>
  <c r="O79" s="1"/>
  <c r="AC77"/>
  <c r="L77" s="1"/>
  <c r="AB68"/>
  <c r="K68" s="1"/>
  <c r="O68" s="1"/>
  <c r="AB62"/>
  <c r="K62"/>
  <c r="O62" s="1"/>
  <c r="AB57"/>
  <c r="K57" s="1"/>
  <c r="O57" s="1"/>
  <c r="AC52"/>
  <c r="L52"/>
  <c r="AC51"/>
  <c r="L51"/>
  <c r="AB49"/>
  <c r="K49"/>
  <c r="O49" s="1"/>
  <c r="AB45"/>
  <c r="K45" s="1"/>
  <c r="O45" s="1"/>
  <c r="AC43"/>
  <c r="L43"/>
  <c r="AB42"/>
  <c r="K42"/>
  <c r="O42" s="1"/>
  <c r="AB35"/>
  <c r="K35" s="1"/>
  <c r="O35" s="1"/>
  <c r="AC32"/>
  <c r="L32"/>
  <c r="AB29"/>
  <c r="K29"/>
  <c r="O29" s="1"/>
  <c r="AB26"/>
  <c r="K26" s="1"/>
  <c r="O26" s="1"/>
  <c r="AB18"/>
  <c r="K18"/>
  <c r="O18" s="1"/>
  <c r="AC11"/>
  <c r="L11" s="1"/>
  <c r="AB359"/>
  <c r="K359" s="1"/>
  <c r="O359" s="1"/>
  <c r="AB358"/>
  <c r="K358"/>
  <c r="O358" s="1"/>
  <c r="AB357"/>
  <c r="K357" s="1"/>
  <c r="O357" s="1"/>
  <c r="AC348"/>
  <c r="L348"/>
  <c r="AB347"/>
  <c r="K347"/>
  <c r="O347" s="1"/>
  <c r="AB346"/>
  <c r="K346" s="1"/>
  <c r="O346" s="1"/>
  <c r="AB338"/>
  <c r="K338"/>
  <c r="O338" s="1"/>
  <c r="AB324"/>
  <c r="K324" s="1"/>
  <c r="O324" s="1"/>
  <c r="AB313"/>
  <c r="K313"/>
  <c r="O313" s="1"/>
  <c r="AC306"/>
  <c r="L306" s="1"/>
  <c r="AB303"/>
  <c r="K303" s="1"/>
  <c r="O303" s="1"/>
  <c r="AC300"/>
  <c r="L300"/>
  <c r="AC297"/>
  <c r="L297"/>
  <c r="AB296"/>
  <c r="K296"/>
  <c r="O296" s="1"/>
  <c r="AB289"/>
  <c r="K289" s="1"/>
  <c r="O289" s="1"/>
  <c r="AB285"/>
  <c r="K285"/>
  <c r="O285" s="1"/>
  <c r="AC282"/>
  <c r="L282" s="1"/>
  <c r="AC278"/>
  <c r="L278" s="1"/>
  <c r="AB273"/>
  <c r="K273" s="1"/>
  <c r="O273" s="1"/>
  <c r="AC272"/>
  <c r="L272"/>
  <c r="AB264"/>
  <c r="K264"/>
  <c r="O264" s="1"/>
  <c r="AB246"/>
  <c r="K246" s="1"/>
  <c r="O246" s="1"/>
  <c r="AC245"/>
  <c r="L245"/>
  <c r="AB232"/>
  <c r="K232"/>
  <c r="O232" s="1"/>
  <c r="AB230"/>
  <c r="K230" s="1"/>
  <c r="O230" s="1"/>
  <c r="AC222"/>
  <c r="L222"/>
  <c r="AB221"/>
  <c r="K221"/>
  <c r="O221" s="1"/>
  <c r="AC197"/>
  <c r="L197" s="1"/>
  <c r="AC194"/>
  <c r="L194" s="1"/>
  <c r="AC193"/>
  <c r="L193" s="1"/>
  <c r="AB190"/>
  <c r="K190" s="1"/>
  <c r="O190" s="1"/>
  <c r="AC176"/>
  <c r="L176"/>
  <c r="AC166"/>
  <c r="L166"/>
  <c r="AC165"/>
  <c r="L165"/>
  <c r="AB162"/>
  <c r="K162"/>
  <c r="O162" s="1"/>
  <c r="AC156"/>
  <c r="L156" s="1"/>
  <c r="AC143"/>
  <c r="L143" s="1"/>
  <c r="AB139"/>
  <c r="K139" s="1"/>
  <c r="O139" s="1"/>
  <c r="AB137"/>
  <c r="K137"/>
  <c r="O137" s="1"/>
  <c r="AB131"/>
  <c r="K131" s="1"/>
  <c r="O131" s="1"/>
  <c r="AC130"/>
  <c r="L130"/>
  <c r="AC129"/>
  <c r="L129"/>
  <c r="AB122"/>
  <c r="K122"/>
  <c r="O122" s="1"/>
  <c r="AB113"/>
  <c r="K113" s="1"/>
  <c r="O113" s="1"/>
  <c r="AC109"/>
  <c r="L109"/>
  <c r="AB107"/>
  <c r="K107"/>
  <c r="O107" s="1"/>
  <c r="AC106"/>
  <c r="L106" s="1"/>
  <c r="AC101"/>
  <c r="L101" s="1"/>
  <c r="AC99"/>
  <c r="L99" s="1"/>
  <c r="AC97"/>
  <c r="L97" s="1"/>
  <c r="AC96"/>
  <c r="L96" s="1"/>
  <c r="AB90"/>
  <c r="K90" s="1"/>
  <c r="O90" s="1"/>
  <c r="AC89"/>
  <c r="L89"/>
  <c r="AC88"/>
  <c r="L88"/>
  <c r="AC86"/>
  <c r="L86"/>
  <c r="AB69"/>
  <c r="K69"/>
  <c r="O69" s="1"/>
  <c r="AC66"/>
  <c r="L66" s="1"/>
  <c r="AC65"/>
  <c r="L65" s="1"/>
  <c r="AB61"/>
  <c r="K61" s="1"/>
  <c r="O61" s="1"/>
  <c r="AC60"/>
  <c r="L60"/>
  <c r="AB59"/>
  <c r="K59"/>
  <c r="O59" s="1"/>
  <c r="AB58"/>
  <c r="K58" s="1"/>
  <c r="O58" s="1"/>
  <c r="AB55"/>
  <c r="K55"/>
  <c r="O55" s="1"/>
  <c r="AB54"/>
  <c r="K54" s="1"/>
  <c r="O54" s="1"/>
  <c r="AC50"/>
  <c r="L50"/>
  <c r="AC48"/>
  <c r="L48"/>
  <c r="AB41"/>
  <c r="K41"/>
  <c r="O41" s="1"/>
  <c r="AC40"/>
  <c r="L40" s="1"/>
  <c r="AC35"/>
  <c r="L35" s="1"/>
  <c r="AB409"/>
  <c r="K409" s="1"/>
  <c r="O409" s="1"/>
  <c r="AB410"/>
  <c r="K410"/>
  <c r="O410" s="1"/>
  <c r="AC407"/>
  <c r="L407" s="1"/>
  <c r="AB382"/>
  <c r="K382" s="1"/>
  <c r="O382" s="1"/>
  <c r="AB370"/>
  <c r="K370"/>
  <c r="O370" s="1"/>
  <c r="AC365"/>
  <c r="L365" s="1"/>
  <c r="AC364"/>
  <c r="L364" s="1"/>
  <c r="AB353"/>
  <c r="K353" s="1"/>
  <c r="O353" s="1"/>
  <c r="AB350"/>
  <c r="K350"/>
  <c r="O350" s="1"/>
  <c r="AB405"/>
  <c r="K405" s="1"/>
  <c r="O405" s="1"/>
  <c r="AB408"/>
  <c r="K408"/>
  <c r="O408" s="1"/>
  <c r="AB402"/>
  <c r="K402" s="1"/>
  <c r="O402" s="1"/>
  <c r="AB399"/>
  <c r="K399"/>
  <c r="O399" s="1"/>
  <c r="AB395"/>
  <c r="K395" s="1"/>
  <c r="O395" s="1"/>
  <c r="AB386"/>
  <c r="K386"/>
  <c r="O386" s="1"/>
  <c r="AC386"/>
  <c r="L386" s="1"/>
  <c r="AC366"/>
  <c r="L366" s="1"/>
  <c r="AB366"/>
  <c r="K366" s="1"/>
  <c r="O366" s="1"/>
  <c r="AB362"/>
  <c r="K362"/>
  <c r="O362" s="1"/>
  <c r="AC356"/>
  <c r="L356" s="1"/>
  <c r="AB396"/>
  <c r="K396" s="1"/>
  <c r="O396" s="1"/>
  <c r="AB390"/>
  <c r="K390"/>
  <c r="O390" s="1"/>
  <c r="AC390"/>
  <c r="L390" s="1"/>
  <c r="AB378"/>
  <c r="K378" s="1"/>
  <c r="O378" s="1"/>
  <c r="AB372"/>
  <c r="K372"/>
  <c r="O372" s="1"/>
  <c r="AB354"/>
  <c r="K354" s="1"/>
  <c r="O354" s="1"/>
  <c r="AB351"/>
  <c r="K351"/>
  <c r="O351" s="1"/>
  <c r="AB404"/>
  <c r="K404" s="1"/>
  <c r="O404" s="1"/>
  <c r="AC371"/>
  <c r="L371"/>
  <c r="AB363"/>
  <c r="K363"/>
  <c r="O363" s="1"/>
  <c r="AB360"/>
  <c r="K360" s="1"/>
  <c r="O360" s="1"/>
  <c r="AC322"/>
  <c r="L322"/>
  <c r="AC304"/>
  <c r="L304"/>
  <c r="AC290"/>
  <c r="L290"/>
  <c r="AB281"/>
  <c r="K281"/>
  <c r="O281" s="1"/>
  <c r="AC246"/>
  <c r="L246" s="1"/>
  <c r="AB203"/>
  <c r="K203" s="1"/>
  <c r="O203" s="1"/>
  <c r="AB314"/>
  <c r="K314"/>
  <c r="O314" s="1"/>
  <c r="AC309"/>
  <c r="L309" s="1"/>
  <c r="AB298"/>
  <c r="K298" s="1"/>
  <c r="O298" s="1"/>
  <c r="AB279"/>
  <c r="K279"/>
  <c r="O279" s="1"/>
  <c r="AB220"/>
  <c r="K220" s="1"/>
  <c r="O220" s="1"/>
  <c r="AC220"/>
  <c r="L220"/>
  <c r="AB344"/>
  <c r="K344"/>
  <c r="O344" s="1"/>
  <c r="AC312"/>
  <c r="L312" s="1"/>
  <c r="AC296"/>
  <c r="L296" s="1"/>
  <c r="AC238"/>
  <c r="L238" s="1"/>
  <c r="AC226"/>
  <c r="L226" s="1"/>
  <c r="AB213"/>
  <c r="K213" s="1"/>
  <c r="O213" s="1"/>
  <c r="AB207"/>
  <c r="K207"/>
  <c r="O207" s="1"/>
  <c r="AC205"/>
  <c r="L205" s="1"/>
  <c r="AB202"/>
  <c r="K202" s="1"/>
  <c r="O202" s="1"/>
  <c r="AB288"/>
  <c r="K288"/>
  <c r="O288" s="1"/>
  <c r="AC250"/>
  <c r="L250" s="1"/>
  <c r="AC242"/>
  <c r="L242" s="1"/>
  <c r="AC230"/>
  <c r="L230" s="1"/>
  <c r="AC214"/>
  <c r="L214" s="1"/>
  <c r="AB211"/>
  <c r="K211" s="1"/>
  <c r="O211" s="1"/>
  <c r="AC209"/>
  <c r="L209"/>
  <c r="AB196"/>
  <c r="K196"/>
  <c r="O196" s="1"/>
  <c r="AC195"/>
  <c r="L195" s="1"/>
  <c r="AC190"/>
  <c r="L190" s="1"/>
  <c r="AC182"/>
  <c r="L182" s="1"/>
  <c r="AC171"/>
  <c r="L171" s="1"/>
  <c r="AB163"/>
  <c r="K163" s="1"/>
  <c r="O163" s="1"/>
  <c r="AB110"/>
  <c r="K110"/>
  <c r="O110" s="1"/>
  <c r="AC91"/>
  <c r="L91" s="1"/>
  <c r="AB187"/>
  <c r="K187" s="1"/>
  <c r="O187" s="1"/>
  <c r="AB179"/>
  <c r="K179"/>
  <c r="O179" s="1"/>
  <c r="AB155"/>
  <c r="K155" s="1"/>
  <c r="O155" s="1"/>
  <c r="AB129"/>
  <c r="K129"/>
  <c r="O129" s="1"/>
  <c r="AB118"/>
  <c r="K118" s="1"/>
  <c r="O118" s="1"/>
  <c r="AC102"/>
  <c r="L102"/>
  <c r="AB102"/>
  <c r="K102"/>
  <c r="O102" s="1"/>
  <c r="AB214"/>
  <c r="K214" s="1"/>
  <c r="O214" s="1"/>
  <c r="AB166"/>
  <c r="K166"/>
  <c r="O166" s="1"/>
  <c r="AB142"/>
  <c r="K142" s="1"/>
  <c r="O142" s="1"/>
  <c r="AC103"/>
  <c r="L103"/>
  <c r="AC90"/>
  <c r="L90"/>
  <c r="AB88"/>
  <c r="K88"/>
  <c r="O88" s="1"/>
  <c r="AB89"/>
  <c r="K89" s="1"/>
  <c r="O89" s="1"/>
  <c r="AB78"/>
  <c r="K78"/>
  <c r="O78" s="1"/>
  <c r="AC42"/>
  <c r="L42" s="1"/>
  <c r="AB39"/>
  <c r="K39" s="1"/>
  <c r="O39" s="1"/>
  <c r="AB51"/>
  <c r="K51"/>
  <c r="O51" s="1"/>
  <c r="AC30"/>
  <c r="L30" s="1"/>
  <c r="AB24"/>
  <c r="K24" s="1"/>
  <c r="O24" s="1"/>
  <c r="AC22"/>
  <c r="L22"/>
  <c r="AC18"/>
  <c r="L18"/>
  <c r="AB16"/>
  <c r="K16"/>
  <c r="AB52"/>
  <c r="K52"/>
  <c r="O52" s="1"/>
  <c r="AB74"/>
  <c r="K74" s="1"/>
  <c r="O74" s="1"/>
  <c r="AC31"/>
  <c r="L31"/>
  <c r="AB28"/>
  <c r="K28"/>
  <c r="O28" s="1"/>
  <c r="AB27"/>
  <c r="K27" s="1"/>
  <c r="O27" s="1"/>
  <c r="AC23"/>
  <c r="L23"/>
  <c r="AB20"/>
  <c r="K20"/>
  <c r="O20" s="1"/>
  <c r="AB19"/>
  <c r="K19" s="1"/>
  <c r="O19" s="1"/>
  <c r="AA26" i="58"/>
  <c r="L26"/>
  <c r="Z26"/>
  <c r="Z20"/>
  <c r="AA20"/>
  <c r="L20"/>
  <c r="AA15" i="57"/>
  <c r="L15"/>
  <c r="K16"/>
  <c r="F2"/>
  <c r="M12" s="1"/>
  <c r="M16" s="1"/>
  <c r="Z14" i="56"/>
  <c r="K14" s="1"/>
  <c r="AA14"/>
  <c r="L14" s="1"/>
  <c r="O14" s="1"/>
  <c r="AA13"/>
  <c r="L13"/>
  <c r="O13" s="1"/>
  <c r="Z12"/>
  <c r="K12" s="1"/>
  <c r="AA12"/>
  <c r="L12" s="1"/>
  <c r="O12" s="1"/>
  <c r="AA14" i="55"/>
  <c r="L14"/>
  <c r="L12"/>
  <c r="K12"/>
  <c r="AA10"/>
  <c r="L10"/>
  <c r="L15" s="1"/>
  <c r="E19" s="1"/>
  <c r="Z10"/>
  <c r="K10"/>
  <c r="Z32" i="54"/>
  <c r="K32"/>
  <c r="M32" s="1"/>
  <c r="AA31"/>
  <c r="L31" s="1"/>
  <c r="O31" s="1"/>
  <c r="Z30"/>
  <c r="K30"/>
  <c r="AA30"/>
  <c r="L30"/>
  <c r="Z28"/>
  <c r="K28"/>
  <c r="M28" s="1"/>
  <c r="AA28"/>
  <c r="L28" s="1"/>
  <c r="O28" s="1"/>
  <c r="AA27"/>
  <c r="L27"/>
  <c r="O27" s="1"/>
  <c r="Z26"/>
  <c r="K26" s="1"/>
  <c r="M26" s="1"/>
  <c r="AA26"/>
  <c r="L26"/>
  <c r="O26" s="1"/>
  <c r="AA25"/>
  <c r="L25" s="1"/>
  <c r="O25" s="1"/>
  <c r="Z25"/>
  <c r="K25"/>
  <c r="M25" s="1"/>
  <c r="K20"/>
  <c r="Z24"/>
  <c r="AA23"/>
  <c r="L23" s="1"/>
  <c r="AA21"/>
  <c r="L21" s="1"/>
  <c r="Z21"/>
  <c r="K21" s="1"/>
  <c r="Z17"/>
  <c r="K17" s="1"/>
  <c r="AA17"/>
  <c r="L17" s="1"/>
  <c r="O17" s="1"/>
  <c r="AA15"/>
  <c r="L15" s="1"/>
  <c r="AA12"/>
  <c r="L12" s="1"/>
  <c r="O16" i="42"/>
  <c r="M14" i="53"/>
  <c r="M13" i="57"/>
  <c r="AA16" i="52"/>
  <c r="L16" s="1"/>
  <c r="O16" s="1"/>
  <c r="AA15"/>
  <c r="L15" s="1"/>
  <c r="O15" s="1"/>
  <c r="Z14"/>
  <c r="K14" s="1"/>
  <c r="AA13"/>
  <c r="L13" s="1"/>
  <c r="AA12"/>
  <c r="L12"/>
  <c r="O12" s="1"/>
  <c r="A12" i="45"/>
  <c r="A14" i="52"/>
  <c r="A12" i="55"/>
  <c r="A17" i="52"/>
  <c r="A9" i="58"/>
  <c r="A11" i="52"/>
  <c r="M11" i="57"/>
  <c r="M10"/>
  <c r="K24" i="54"/>
  <c r="M24"/>
  <c r="K19"/>
  <c r="O16" i="57"/>
  <c r="O12" i="46"/>
  <c r="O10" i="45"/>
  <c r="O15" s="1"/>
  <c r="E19" s="1"/>
  <c r="O10" i="53"/>
  <c r="Z21" i="58"/>
  <c r="AA24"/>
  <c r="L24"/>
  <c r="L27" s="1"/>
  <c r="E31" s="1"/>
  <c r="Z24"/>
  <c r="K18" i="54"/>
  <c r="K23"/>
  <c r="AA10" i="51"/>
  <c r="L10" s="1"/>
  <c r="Z13" i="53"/>
  <c r="K13" s="1"/>
  <c r="AA13"/>
  <c r="L13" s="1"/>
  <c r="O13" s="1"/>
  <c r="AA12"/>
  <c r="L12"/>
  <c r="O12" s="1"/>
  <c r="AA11"/>
  <c r="L11" s="1"/>
  <c r="AA10" i="56"/>
  <c r="L10"/>
  <c r="Z10"/>
  <c r="K10"/>
  <c r="K16" s="1"/>
  <c r="F2" s="1"/>
  <c r="A13" i="53"/>
  <c r="AA17" i="52"/>
  <c r="L17"/>
  <c r="O17" s="1"/>
  <c r="Z13"/>
  <c r="K13" s="1"/>
  <c r="AA11" i="56"/>
  <c r="L11" s="1"/>
  <c r="A11" i="55"/>
  <c r="A9"/>
  <c r="Z14" i="58"/>
  <c r="K14"/>
  <c r="AB418" i="42"/>
  <c r="K418"/>
  <c r="O418" s="1"/>
  <c r="AA14" i="57"/>
  <c r="L14"/>
  <c r="L16" s="1"/>
  <c r="E20" s="1"/>
  <c r="AC170" i="42"/>
  <c r="L170" s="1"/>
  <c r="AA29" i="54"/>
  <c r="AC44" i="42"/>
  <c r="L44"/>
  <c r="Z11" i="55"/>
  <c r="K11"/>
  <c r="O10" i="56"/>
  <c r="K15" i="55"/>
  <c r="F2" s="1"/>
  <c r="K27" i="58"/>
  <c r="F2"/>
  <c r="M14" s="1"/>
  <c r="M13"/>
  <c r="M15"/>
  <c r="A10" i="53" l="1"/>
  <c r="A13" i="56"/>
  <c r="A13" i="52"/>
  <c r="A19"/>
  <c r="A13" i="46"/>
  <c r="A16"/>
  <c r="A12" i="52"/>
  <c r="A9" s="1"/>
  <c r="A10" i="46"/>
  <c r="A12" i="53"/>
  <c r="A15" i="46"/>
  <c r="A11" i="57"/>
  <c r="A14" i="56"/>
  <c r="A10" i="57"/>
  <c r="A9" s="1"/>
  <c r="H24" i="41"/>
  <c r="A24" i="54"/>
  <c r="K20" i="52"/>
  <c r="F2" s="1"/>
  <c r="M13" s="1"/>
  <c r="O10" i="51"/>
  <c r="O11" s="1"/>
  <c r="L11"/>
  <c r="M14" i="52"/>
  <c r="K33" i="54"/>
  <c r="F2" s="1"/>
  <c r="M17"/>
  <c r="M12" i="55"/>
  <c r="M11"/>
  <c r="M10"/>
  <c r="O11" i="56"/>
  <c r="O16" s="1"/>
  <c r="L16"/>
  <c r="M11"/>
  <c r="M13"/>
  <c r="O11" i="53"/>
  <c r="O15" s="1"/>
  <c r="L15"/>
  <c r="E19" s="1"/>
  <c r="K15"/>
  <c r="F2" s="1"/>
  <c r="M13"/>
  <c r="L20" i="52"/>
  <c r="O13"/>
  <c r="O20" s="1"/>
  <c r="M21" i="54"/>
  <c r="M12" i="56"/>
  <c r="M14"/>
  <c r="M11" i="58"/>
  <c r="M12"/>
  <c r="M10"/>
  <c r="M27" s="1"/>
  <c r="M10" i="56"/>
  <c r="M16" s="1"/>
  <c r="O14" i="57"/>
  <c r="Z15" i="46"/>
  <c r="K15" s="1"/>
  <c r="K17" s="1"/>
  <c r="F2" s="1"/>
  <c r="AA14"/>
  <c r="L14" s="1"/>
  <c r="AC402" i="42"/>
  <c r="L402" s="1"/>
  <c r="Z13" i="45"/>
  <c r="K13" s="1"/>
  <c r="AB170" i="42"/>
  <c r="K170" s="1"/>
  <c r="O170" s="1"/>
  <c r="AB108"/>
  <c r="K108" s="1"/>
  <c r="O108" s="1"/>
  <c r="AB60"/>
  <c r="K60" s="1"/>
  <c r="O60" s="1"/>
  <c r="AB53"/>
  <c r="K53" s="1"/>
  <c r="O53" s="1"/>
  <c r="AB50"/>
  <c r="K50" s="1"/>
  <c r="O50" s="1"/>
  <c r="AC189"/>
  <c r="L189" s="1"/>
  <c r="AC187"/>
  <c r="L187" s="1"/>
  <c r="AC183"/>
  <c r="L183" s="1"/>
  <c r="AC169"/>
  <c r="L169" s="1"/>
  <c r="AC164"/>
  <c r="L164" s="1"/>
  <c r="AC155"/>
  <c r="L155" s="1"/>
  <c r="AC147"/>
  <c r="L147" s="1"/>
  <c r="AC118"/>
  <c r="L118" s="1"/>
  <c r="AB115"/>
  <c r="K115" s="1"/>
  <c r="O115" s="1"/>
  <c r="AB100"/>
  <c r="K100" s="1"/>
  <c r="O100" s="1"/>
  <c r="AC94"/>
  <c r="L94" s="1"/>
  <c r="AC74"/>
  <c r="L74" s="1"/>
  <c r="AC59"/>
  <c r="L59" s="1"/>
  <c r="AC26"/>
  <c r="L26" s="1"/>
  <c r="AC15"/>
  <c r="L15" s="1"/>
  <c r="AB14"/>
  <c r="K14" s="1"/>
  <c r="J11" i="59"/>
  <c r="J4" s="1"/>
  <c r="Z14" i="45"/>
  <c r="AA22" i="54"/>
  <c r="Z19"/>
  <c r="AA18"/>
  <c r="L18" s="1"/>
  <c r="O18" s="1"/>
  <c r="O33" s="1"/>
  <c r="A9" i="53" l="1"/>
  <c r="A9" i="46"/>
  <c r="M12"/>
  <c r="M14"/>
  <c r="M11"/>
  <c r="M16"/>
  <c r="M13"/>
  <c r="M10"/>
  <c r="O14" i="42"/>
  <c r="O9" s="1"/>
  <c r="K9"/>
  <c r="O14" i="46"/>
  <c r="O17" s="1"/>
  <c r="L17"/>
  <c r="L33" i="54"/>
  <c r="E37" s="1"/>
  <c r="E22" i="52"/>
  <c r="M10" i="53"/>
  <c r="M12"/>
  <c r="M11"/>
  <c r="M15" i="55"/>
  <c r="M19" i="54"/>
  <c r="M13"/>
  <c r="M11"/>
  <c r="M31"/>
  <c r="M20"/>
  <c r="M18"/>
  <c r="E15" i="51"/>
  <c r="K15" i="45"/>
  <c r="F2" s="1"/>
  <c r="M13"/>
  <c r="M15" i="46"/>
  <c r="L9" i="42"/>
  <c r="AD26" s="1"/>
  <c r="U26" s="1"/>
  <c r="E20" i="56"/>
  <c r="E24" s="1"/>
  <c r="M16" i="52"/>
  <c r="M17"/>
  <c r="M18"/>
  <c r="M12"/>
  <c r="M10"/>
  <c r="M20" s="1"/>
  <c r="M15"/>
  <c r="M11"/>
  <c r="M19"/>
  <c r="AD189" i="42" l="1"/>
  <c r="U189" s="1"/>
  <c r="AD164"/>
  <c r="U164" s="1"/>
  <c r="AD94"/>
  <c r="U94" s="1"/>
  <c r="M33" i="54"/>
  <c r="M15" i="53"/>
  <c r="AD169" i="42"/>
  <c r="U169" s="1"/>
  <c r="AD118"/>
  <c r="U118" s="1"/>
  <c r="M17" i="46"/>
  <c r="AD392" i="42"/>
  <c r="U392" s="1"/>
  <c r="AD346"/>
  <c r="U346" s="1"/>
  <c r="AD239"/>
  <c r="U239" s="1"/>
  <c r="AD299"/>
  <c r="U299" s="1"/>
  <c r="AD237"/>
  <c r="U237" s="1"/>
  <c r="AD153"/>
  <c r="U153" s="1"/>
  <c r="AD73"/>
  <c r="U73" s="1"/>
  <c r="AD27"/>
  <c r="U27" s="1"/>
  <c r="AD279"/>
  <c r="U279" s="1"/>
  <c r="AD126"/>
  <c r="U126" s="1"/>
  <c r="AD32"/>
  <c r="U32" s="1"/>
  <c r="AD311"/>
  <c r="U311" s="1"/>
  <c r="AD303"/>
  <c r="U303" s="1"/>
  <c r="AD272"/>
  <c r="U272" s="1"/>
  <c r="AD180"/>
  <c r="U180" s="1"/>
  <c r="AD123"/>
  <c r="U123" s="1"/>
  <c r="AD100"/>
  <c r="U100" s="1"/>
  <c r="AD321"/>
  <c r="U321" s="1"/>
  <c r="AD298"/>
  <c r="U298" s="1"/>
  <c r="AD134"/>
  <c r="U134" s="1"/>
  <c r="AD48"/>
  <c r="U48" s="1"/>
  <c r="AD335"/>
  <c r="U335" s="1"/>
  <c r="AD260"/>
  <c r="U260" s="1"/>
  <c r="AD323"/>
  <c r="U323" s="1"/>
  <c r="AD232"/>
  <c r="U232" s="1"/>
  <c r="AD218"/>
  <c r="U218" s="1"/>
  <c r="AD216"/>
  <c r="U216" s="1"/>
  <c r="AD54"/>
  <c r="U54" s="1"/>
  <c r="AD221"/>
  <c r="U221" s="1"/>
  <c r="AD113"/>
  <c r="U113" s="1"/>
  <c r="AD264"/>
  <c r="U264" s="1"/>
  <c r="AD269"/>
  <c r="U269" s="1"/>
  <c r="AD33"/>
  <c r="U33" s="1"/>
  <c r="AD233"/>
  <c r="U233" s="1"/>
  <c r="AD332"/>
  <c r="U332" s="1"/>
  <c r="AD387"/>
  <c r="U387" s="1"/>
  <c r="AD52"/>
  <c r="U52" s="1"/>
  <c r="AD223"/>
  <c r="U223" s="1"/>
  <c r="AD285"/>
  <c r="U285" s="1"/>
  <c r="AD307"/>
  <c r="U307" s="1"/>
  <c r="AD360"/>
  <c r="U360" s="1"/>
  <c r="AD150"/>
  <c r="U150" s="1"/>
  <c r="AD288"/>
  <c r="U288" s="1"/>
  <c r="AD179"/>
  <c r="U179" s="1"/>
  <c r="AD375"/>
  <c r="U375" s="1"/>
  <c r="AD122"/>
  <c r="U122" s="1"/>
  <c r="AD411"/>
  <c r="U411" s="1"/>
  <c r="AD243"/>
  <c r="U243" s="1"/>
  <c r="AD247"/>
  <c r="U247" s="1"/>
  <c r="AD409"/>
  <c r="U409" s="1"/>
  <c r="AD174"/>
  <c r="U174" s="1"/>
  <c r="AD265"/>
  <c r="U265" s="1"/>
  <c r="AD111"/>
  <c r="U111" s="1"/>
  <c r="AD275"/>
  <c r="U275" s="1"/>
  <c r="AD166"/>
  <c r="U166" s="1"/>
  <c r="AD36"/>
  <c r="U36" s="1"/>
  <c r="AD385"/>
  <c r="U385" s="1"/>
  <c r="AD363"/>
  <c r="U363" s="1"/>
  <c r="AD107"/>
  <c r="U107" s="1"/>
  <c r="AD34"/>
  <c r="U34" s="1"/>
  <c r="AD149"/>
  <c r="U149" s="1"/>
  <c r="AD199"/>
  <c r="U199" s="1"/>
  <c r="AD228"/>
  <c r="U228" s="1"/>
  <c r="AD203"/>
  <c r="U203" s="1"/>
  <c r="AD248"/>
  <c r="U248" s="1"/>
  <c r="AD257"/>
  <c r="U257" s="1"/>
  <c r="AD259"/>
  <c r="U259" s="1"/>
  <c r="AD25"/>
  <c r="U25" s="1"/>
  <c r="AD132"/>
  <c r="U132" s="1"/>
  <c r="AD234"/>
  <c r="U234" s="1"/>
  <c r="AD317"/>
  <c r="U317" s="1"/>
  <c r="AD192"/>
  <c r="U192" s="1"/>
  <c r="AD20"/>
  <c r="U20" s="1"/>
  <c r="AD333"/>
  <c r="U333" s="1"/>
  <c r="AD404"/>
  <c r="U404" s="1"/>
  <c r="AD416"/>
  <c r="U416" s="1"/>
  <c r="AD188"/>
  <c r="U188" s="1"/>
  <c r="AD395"/>
  <c r="U395" s="1"/>
  <c r="AD280"/>
  <c r="U280" s="1"/>
  <c r="AD43"/>
  <c r="U43" s="1"/>
  <c r="AD191"/>
  <c r="U191" s="1"/>
  <c r="AD110"/>
  <c r="U110" s="1"/>
  <c r="AD358"/>
  <c r="U358" s="1"/>
  <c r="AD29"/>
  <c r="U29" s="1"/>
  <c r="AD345"/>
  <c r="U345" s="1"/>
  <c r="AD210"/>
  <c r="U210" s="1"/>
  <c r="AD376"/>
  <c r="U376" s="1"/>
  <c r="AD241"/>
  <c r="U241" s="1"/>
  <c r="AD414"/>
  <c r="U414" s="1"/>
  <c r="AD181"/>
  <c r="U181" s="1"/>
  <c r="AD262"/>
  <c r="U262" s="1"/>
  <c r="AD212"/>
  <c r="U212" s="1"/>
  <c r="AD354"/>
  <c r="U354" s="1"/>
  <c r="AD127"/>
  <c r="U127" s="1"/>
  <c r="AD198"/>
  <c r="U198" s="1"/>
  <c r="AD70"/>
  <c r="U70" s="1"/>
  <c r="AD286"/>
  <c r="U286" s="1"/>
  <c r="AD381"/>
  <c r="U381" s="1"/>
  <c r="AD105"/>
  <c r="U105" s="1"/>
  <c r="AD373"/>
  <c r="U373" s="1"/>
  <c r="AD235"/>
  <c r="U235" s="1"/>
  <c r="AD251"/>
  <c r="U251" s="1"/>
  <c r="AD374"/>
  <c r="U374" s="1"/>
  <c r="AD93"/>
  <c r="U93" s="1"/>
  <c r="AD99"/>
  <c r="U99" s="1"/>
  <c r="AD326"/>
  <c r="U326" s="1"/>
  <c r="AD80"/>
  <c r="U80" s="1"/>
  <c r="AD112"/>
  <c r="U112" s="1"/>
  <c r="AD85"/>
  <c r="U85" s="1"/>
  <c r="AD324"/>
  <c r="U324" s="1"/>
  <c r="AD108"/>
  <c r="U108" s="1"/>
  <c r="AD167"/>
  <c r="U167" s="1"/>
  <c r="AD40"/>
  <c r="U40" s="1"/>
  <c r="AD287"/>
  <c r="U287" s="1"/>
  <c r="AD161"/>
  <c r="U161" s="1"/>
  <c r="AD12"/>
  <c r="U12" s="1"/>
  <c r="AD263"/>
  <c r="U263" s="1"/>
  <c r="AD53"/>
  <c r="U53" s="1"/>
  <c r="AD412"/>
  <c r="U412" s="1"/>
  <c r="AD21"/>
  <c r="U21" s="1"/>
  <c r="AD294"/>
  <c r="U294" s="1"/>
  <c r="AD65"/>
  <c r="U65" s="1"/>
  <c r="AD397"/>
  <c r="U397" s="1"/>
  <c r="AD140"/>
  <c r="U140" s="1"/>
  <c r="AD310"/>
  <c r="U310" s="1"/>
  <c r="AD154"/>
  <c r="U154" s="1"/>
  <c r="AD384"/>
  <c r="U384" s="1"/>
  <c r="AD315"/>
  <c r="U315" s="1"/>
  <c r="AD329"/>
  <c r="U329" s="1"/>
  <c r="AD344"/>
  <c r="U344" s="1"/>
  <c r="AD75"/>
  <c r="U75" s="1"/>
  <c r="AD348"/>
  <c r="U348" s="1"/>
  <c r="AD92"/>
  <c r="U92" s="1"/>
  <c r="AD313"/>
  <c r="U313" s="1"/>
  <c r="AD194"/>
  <c r="U194" s="1"/>
  <c r="AD340"/>
  <c r="U340" s="1"/>
  <c r="AD213"/>
  <c r="U213" s="1"/>
  <c r="AD51"/>
  <c r="U51" s="1"/>
  <c r="AD293"/>
  <c r="U293" s="1"/>
  <c r="AD319"/>
  <c r="U319" s="1"/>
  <c r="AD83"/>
  <c r="U83" s="1"/>
  <c r="AD249"/>
  <c r="U249" s="1"/>
  <c r="AD224"/>
  <c r="U224" s="1"/>
  <c r="AD372"/>
  <c r="U372" s="1"/>
  <c r="AD72"/>
  <c r="U72" s="1"/>
  <c r="AD343"/>
  <c r="U343" s="1"/>
  <c r="AD330"/>
  <c r="U330" s="1"/>
  <c r="AD338"/>
  <c r="U338" s="1"/>
  <c r="AD157"/>
  <c r="U157" s="1"/>
  <c r="AD300"/>
  <c r="U300" s="1"/>
  <c r="AD56"/>
  <c r="U56" s="1"/>
  <c r="AD160"/>
  <c r="U160" s="1"/>
  <c r="AD401"/>
  <c r="U401" s="1"/>
  <c r="AD176"/>
  <c r="U176" s="1"/>
  <c r="E5"/>
  <c r="AD114"/>
  <c r="U114" s="1"/>
  <c r="AD316"/>
  <c r="U316" s="1"/>
  <c r="AD415"/>
  <c r="U415" s="1"/>
  <c r="AD17"/>
  <c r="U17" s="1"/>
  <c r="AD206"/>
  <c r="U206" s="1"/>
  <c r="AD219"/>
  <c r="U219" s="1"/>
  <c r="AD254"/>
  <c r="U254" s="1"/>
  <c r="AD240"/>
  <c r="U240" s="1"/>
  <c r="AD68"/>
  <c r="U68" s="1"/>
  <c r="AD359"/>
  <c r="U359" s="1"/>
  <c r="AD46"/>
  <c r="U46" s="1"/>
  <c r="AD146"/>
  <c r="U146" s="1"/>
  <c r="AD151"/>
  <c r="U151" s="1"/>
  <c r="AD136"/>
  <c r="U136" s="1"/>
  <c r="AD120"/>
  <c r="U120" s="1"/>
  <c r="AD334"/>
  <c r="U334" s="1"/>
  <c r="AD320"/>
  <c r="U320" s="1"/>
  <c r="AD290"/>
  <c r="U290" s="1"/>
  <c r="AD407"/>
  <c r="U407" s="1"/>
  <c r="AD226"/>
  <c r="U226" s="1"/>
  <c r="AD220"/>
  <c r="U220" s="1"/>
  <c r="AD364"/>
  <c r="U364" s="1"/>
  <c r="AD230"/>
  <c r="U230" s="1"/>
  <c r="AD242"/>
  <c r="U242" s="1"/>
  <c r="AD390"/>
  <c r="U390" s="1"/>
  <c r="AD366"/>
  <c r="U366" s="1"/>
  <c r="AD22"/>
  <c r="U22" s="1"/>
  <c r="AD195"/>
  <c r="U195" s="1"/>
  <c r="AD296"/>
  <c r="U296" s="1"/>
  <c r="AD284"/>
  <c r="U284" s="1"/>
  <c r="AD96"/>
  <c r="U96" s="1"/>
  <c r="AD82"/>
  <c r="U82" s="1"/>
  <c r="AD331"/>
  <c r="U331" s="1"/>
  <c r="AD350"/>
  <c r="U350" s="1"/>
  <c r="AD369"/>
  <c r="U369" s="1"/>
  <c r="AD304"/>
  <c r="U304" s="1"/>
  <c r="AD356"/>
  <c r="U356" s="1"/>
  <c r="AD214"/>
  <c r="U214" s="1"/>
  <c r="AD171"/>
  <c r="U171" s="1"/>
  <c r="AD14"/>
  <c r="U14" s="1"/>
  <c r="AD302"/>
  <c r="U302" s="1"/>
  <c r="AD339"/>
  <c r="U339" s="1"/>
  <c r="AD55"/>
  <c r="U55" s="1"/>
  <c r="AD205"/>
  <c r="U205" s="1"/>
  <c r="AD250"/>
  <c r="U250" s="1"/>
  <c r="AD42"/>
  <c r="U42" s="1"/>
  <c r="AD371"/>
  <c r="U371" s="1"/>
  <c r="AD24"/>
  <c r="U24" s="1"/>
  <c r="AD244"/>
  <c r="U244" s="1"/>
  <c r="AD236"/>
  <c r="U236" s="1"/>
  <c r="AD135"/>
  <c r="U135" s="1"/>
  <c r="AD133"/>
  <c r="U133" s="1"/>
  <c r="AD64"/>
  <c r="U64" s="1"/>
  <c r="AD342"/>
  <c r="U342" s="1"/>
  <c r="AD103"/>
  <c r="U103" s="1"/>
  <c r="AD102"/>
  <c r="U102" s="1"/>
  <c r="AD365"/>
  <c r="U365" s="1"/>
  <c r="AD309"/>
  <c r="U309" s="1"/>
  <c r="AD91"/>
  <c r="U91" s="1"/>
  <c r="AD38"/>
  <c r="U38" s="1"/>
  <c r="AD152"/>
  <c r="U152" s="1"/>
  <c r="AD368"/>
  <c r="U368" s="1"/>
  <c r="AD417"/>
  <c r="U417" s="1"/>
  <c r="AD386"/>
  <c r="U386" s="1"/>
  <c r="AD312"/>
  <c r="U312" s="1"/>
  <c r="AD322"/>
  <c r="U322" s="1"/>
  <c r="AD30"/>
  <c r="U30" s="1"/>
  <c r="AD39"/>
  <c r="U39" s="1"/>
  <c r="AD349"/>
  <c r="U349" s="1"/>
  <c r="AD168"/>
  <c r="U168" s="1"/>
  <c r="AD45"/>
  <c r="U45" s="1"/>
  <c r="AD47"/>
  <c r="U47" s="1"/>
  <c r="AD159"/>
  <c r="U159" s="1"/>
  <c r="AD378"/>
  <c r="U378" s="1"/>
  <c r="AD383"/>
  <c r="U383" s="1"/>
  <c r="AD238"/>
  <c r="U238" s="1"/>
  <c r="AD182"/>
  <c r="U182" s="1"/>
  <c r="AD190"/>
  <c r="U190" s="1"/>
  <c r="AD31"/>
  <c r="U31" s="1"/>
  <c r="AD281"/>
  <c r="U281" s="1"/>
  <c r="AD328"/>
  <c r="U328" s="1"/>
  <c r="AD370"/>
  <c r="U370" s="1"/>
  <c r="AD253"/>
  <c r="U253" s="1"/>
  <c r="AD90"/>
  <c r="U90" s="1"/>
  <c r="AD23"/>
  <c r="U23" s="1"/>
  <c r="AD18"/>
  <c r="U18" s="1"/>
  <c r="AD246"/>
  <c r="U246" s="1"/>
  <c r="AD209"/>
  <c r="U209" s="1"/>
  <c r="AD353"/>
  <c r="U353" s="1"/>
  <c r="AD193"/>
  <c r="U193" s="1"/>
  <c r="AD196"/>
  <c r="U196" s="1"/>
  <c r="AD201"/>
  <c r="U201" s="1"/>
  <c r="AD67"/>
  <c r="U67" s="1"/>
  <c r="AD258"/>
  <c r="U258" s="1"/>
  <c r="AD28"/>
  <c r="U28" s="1"/>
  <c r="AD60"/>
  <c r="U60" s="1"/>
  <c r="AD336"/>
  <c r="U336" s="1"/>
  <c r="AD163"/>
  <c r="U163" s="1"/>
  <c r="AD393"/>
  <c r="U393" s="1"/>
  <c r="AD399"/>
  <c r="U399" s="1"/>
  <c r="AD418"/>
  <c r="U418" s="1"/>
  <c r="AD142"/>
  <c r="U142" s="1"/>
  <c r="AD245"/>
  <c r="U245" s="1"/>
  <c r="AD413"/>
  <c r="U413" s="1"/>
  <c r="AD41"/>
  <c r="U41" s="1"/>
  <c r="AD10"/>
  <c r="U10" s="1"/>
  <c r="AD61"/>
  <c r="U61" s="1"/>
  <c r="AD148"/>
  <c r="U148" s="1"/>
  <c r="AD318"/>
  <c r="U318" s="1"/>
  <c r="AD11"/>
  <c r="U11" s="1"/>
  <c r="AD306"/>
  <c r="U306" s="1"/>
  <c r="AD408"/>
  <c r="U408" s="1"/>
  <c r="AD362"/>
  <c r="U362" s="1"/>
  <c r="AD49"/>
  <c r="U49" s="1"/>
  <c r="AD178"/>
  <c r="U178" s="1"/>
  <c r="AD58"/>
  <c r="U58" s="1"/>
  <c r="AD165"/>
  <c r="U165" s="1"/>
  <c r="AD391"/>
  <c r="U391" s="1"/>
  <c r="AD225"/>
  <c r="U225" s="1"/>
  <c r="AD84"/>
  <c r="U84" s="1"/>
  <c r="AD394"/>
  <c r="U394" s="1"/>
  <c r="AD278"/>
  <c r="U278" s="1"/>
  <c r="AD76"/>
  <c r="U76" s="1"/>
  <c r="AD13"/>
  <c r="U13" s="1"/>
  <c r="AD261"/>
  <c r="U261" s="1"/>
  <c r="AD78"/>
  <c r="U78" s="1"/>
  <c r="AD158"/>
  <c r="U158" s="1"/>
  <c r="AD186"/>
  <c r="U186" s="1"/>
  <c r="AD125"/>
  <c r="U125" s="1"/>
  <c r="AD175"/>
  <c r="U175" s="1"/>
  <c r="AD162"/>
  <c r="U162" s="1"/>
  <c r="AD347"/>
  <c r="U347" s="1"/>
  <c r="AD104"/>
  <c r="U104" s="1"/>
  <c r="AD337"/>
  <c r="U337" s="1"/>
  <c r="AD357"/>
  <c r="U357" s="1"/>
  <c r="AD270"/>
  <c r="U270" s="1"/>
  <c r="AD389"/>
  <c r="U389" s="1"/>
  <c r="AD129"/>
  <c r="U129" s="1"/>
  <c r="AD222"/>
  <c r="U222" s="1"/>
  <c r="AD81"/>
  <c r="U81" s="1"/>
  <c r="AD308"/>
  <c r="U308" s="1"/>
  <c r="AD89"/>
  <c r="U89" s="1"/>
  <c r="AD292"/>
  <c r="U292" s="1"/>
  <c r="AD88"/>
  <c r="U88" s="1"/>
  <c r="AD131"/>
  <c r="U131" s="1"/>
  <c r="AD268"/>
  <c r="U268" s="1"/>
  <c r="AD341"/>
  <c r="U341" s="1"/>
  <c r="AD305"/>
  <c r="U305" s="1"/>
  <c r="AD138"/>
  <c r="U138" s="1"/>
  <c r="AD361"/>
  <c r="U361" s="1"/>
  <c r="AD282"/>
  <c r="U282" s="1"/>
  <c r="AD115"/>
  <c r="U115" s="1"/>
  <c r="AD405"/>
  <c r="U405" s="1"/>
  <c r="AD109"/>
  <c r="U109" s="1"/>
  <c r="AD207"/>
  <c r="U207" s="1"/>
  <c r="AD184"/>
  <c r="U184" s="1"/>
  <c r="AD273"/>
  <c r="U273" s="1"/>
  <c r="AD271"/>
  <c r="U271" s="1"/>
  <c r="AD185"/>
  <c r="U185" s="1"/>
  <c r="AD325"/>
  <c r="U325" s="1"/>
  <c r="AD117"/>
  <c r="U117" s="1"/>
  <c r="AD388"/>
  <c r="U388" s="1"/>
  <c r="AD141"/>
  <c r="U141" s="1"/>
  <c r="AD139"/>
  <c r="U139" s="1"/>
  <c r="AD202"/>
  <c r="U202" s="1"/>
  <c r="AD289"/>
  <c r="U289" s="1"/>
  <c r="AD172"/>
  <c r="U172" s="1"/>
  <c r="AD301"/>
  <c r="U301" s="1"/>
  <c r="AD86"/>
  <c r="U86" s="1"/>
  <c r="AD283"/>
  <c r="U283" s="1"/>
  <c r="AD177"/>
  <c r="U177" s="1"/>
  <c r="AD57"/>
  <c r="U57" s="1"/>
  <c r="AD37"/>
  <c r="U37" s="1"/>
  <c r="AD200"/>
  <c r="U200" s="1"/>
  <c r="AD19"/>
  <c r="U19" s="1"/>
  <c r="AD124"/>
  <c r="U124" s="1"/>
  <c r="AD145"/>
  <c r="U145" s="1"/>
  <c r="AD215"/>
  <c r="U215" s="1"/>
  <c r="AD355"/>
  <c r="U355" s="1"/>
  <c r="AD351"/>
  <c r="U351" s="1"/>
  <c r="AD87"/>
  <c r="U87" s="1"/>
  <c r="AD69"/>
  <c r="U69" s="1"/>
  <c r="AD403"/>
  <c r="U403" s="1"/>
  <c r="AD144"/>
  <c r="U144" s="1"/>
  <c r="AD211"/>
  <c r="U211" s="1"/>
  <c r="AD377"/>
  <c r="U377" s="1"/>
  <c r="AD327"/>
  <c r="U327" s="1"/>
  <c r="AD98"/>
  <c r="U98" s="1"/>
  <c r="AD382"/>
  <c r="U382" s="1"/>
  <c r="AD119"/>
  <c r="U119" s="1"/>
  <c r="AD367"/>
  <c r="U367" s="1"/>
  <c r="AD130"/>
  <c r="U130" s="1"/>
  <c r="AD63"/>
  <c r="U63" s="1"/>
  <c r="AD379"/>
  <c r="U379" s="1"/>
  <c r="AD121"/>
  <c r="U121" s="1"/>
  <c r="AD274"/>
  <c r="U274" s="1"/>
  <c r="AD227"/>
  <c r="U227" s="1"/>
  <c r="AD291"/>
  <c r="U291" s="1"/>
  <c r="AD352"/>
  <c r="U352" s="1"/>
  <c r="AD173"/>
  <c r="U173" s="1"/>
  <c r="AD116"/>
  <c r="U116" s="1"/>
  <c r="AD266"/>
  <c r="U266" s="1"/>
  <c r="AD128"/>
  <c r="U128" s="1"/>
  <c r="AD398"/>
  <c r="U398" s="1"/>
  <c r="AD204"/>
  <c r="U204" s="1"/>
  <c r="AD71"/>
  <c r="U71" s="1"/>
  <c r="AD277"/>
  <c r="U277" s="1"/>
  <c r="AD396"/>
  <c r="U396" s="1"/>
  <c r="AD231"/>
  <c r="U231" s="1"/>
  <c r="AD217"/>
  <c r="U217" s="1"/>
  <c r="AD406"/>
  <c r="U406" s="1"/>
  <c r="AD16"/>
  <c r="U16" s="1"/>
  <c r="AD229"/>
  <c r="U229" s="1"/>
  <c r="AD95"/>
  <c r="U95" s="1"/>
  <c r="AD137"/>
  <c r="U137" s="1"/>
  <c r="AD276"/>
  <c r="U276" s="1"/>
  <c r="AD255"/>
  <c r="U255" s="1"/>
  <c r="AD256"/>
  <c r="U256" s="1"/>
  <c r="AD252"/>
  <c r="U252" s="1"/>
  <c r="AD380"/>
  <c r="U380" s="1"/>
  <c r="AD410"/>
  <c r="U410" s="1"/>
  <c r="AD62"/>
  <c r="U62" s="1"/>
  <c r="AD267"/>
  <c r="U267" s="1"/>
  <c r="AD79"/>
  <c r="U79" s="1"/>
  <c r="AD295"/>
  <c r="U295" s="1"/>
  <c r="AD400"/>
  <c r="U400" s="1"/>
  <c r="E4"/>
  <c r="AD314"/>
  <c r="U314" s="1"/>
  <c r="AD297"/>
  <c r="U297" s="1"/>
  <c r="AD50"/>
  <c r="U50" s="1"/>
  <c r="AD208"/>
  <c r="U208" s="1"/>
  <c r="AD101"/>
  <c r="U101" s="1"/>
  <c r="AD197"/>
  <c r="U197" s="1"/>
  <c r="AD44"/>
  <c r="U44" s="1"/>
  <c r="AD35"/>
  <c r="U35" s="1"/>
  <c r="AD106"/>
  <c r="U106" s="1"/>
  <c r="AD170"/>
  <c r="U170" s="1"/>
  <c r="AD97"/>
  <c r="U97" s="1"/>
  <c r="AD156"/>
  <c r="U156" s="1"/>
  <c r="AD66"/>
  <c r="U66" s="1"/>
  <c r="AD143"/>
  <c r="U143" s="1"/>
  <c r="AD77"/>
  <c r="U77" s="1"/>
  <c r="AD402"/>
  <c r="U402" s="1"/>
  <c r="M10" i="45"/>
  <c r="M11"/>
  <c r="M12"/>
  <c r="AD183" i="42"/>
  <c r="U183" s="1"/>
  <c r="AD147"/>
  <c r="U147" s="1"/>
  <c r="AD59"/>
  <c r="U59" s="1"/>
  <c r="E21" i="46"/>
  <c r="AD187" i="42"/>
  <c r="U187" s="1"/>
  <c r="AD155"/>
  <c r="U155" s="1"/>
  <c r="AD74"/>
  <c r="U74" s="1"/>
  <c r="F2"/>
  <c r="F3"/>
  <c r="AD15"/>
  <c r="U15" s="1"/>
  <c r="M21" l="1"/>
  <c r="M133"/>
  <c r="M341"/>
  <c r="M142"/>
  <c r="M264"/>
  <c r="M69"/>
  <c r="M278"/>
  <c r="M156"/>
  <c r="M363"/>
  <c r="M190"/>
  <c r="M332"/>
  <c r="M125"/>
  <c r="M296"/>
  <c r="M107"/>
  <c r="M314"/>
  <c r="M154"/>
  <c r="M373"/>
  <c r="M121"/>
  <c r="M292"/>
  <c r="M103"/>
  <c r="M310"/>
  <c r="M88"/>
  <c r="M254"/>
  <c r="M94"/>
  <c r="M272"/>
  <c r="M178"/>
  <c r="M76"/>
  <c r="M215"/>
  <c r="M241"/>
  <c r="M196"/>
  <c r="M299"/>
  <c r="M267"/>
  <c r="M216"/>
  <c r="M171"/>
  <c r="M247"/>
  <c r="M212"/>
  <c r="M167"/>
  <c r="M181"/>
  <c r="M253"/>
  <c r="M42"/>
  <c r="M396"/>
  <c r="M384"/>
  <c r="M340"/>
  <c r="M98"/>
  <c r="M220"/>
  <c r="M306"/>
  <c r="M102"/>
  <c r="M138"/>
  <c r="M93"/>
  <c r="M347"/>
  <c r="M176"/>
  <c r="M13"/>
  <c r="M207"/>
  <c r="M153"/>
  <c r="M414"/>
  <c r="M257"/>
  <c r="M40"/>
  <c r="M350"/>
  <c r="M233"/>
  <c r="M237"/>
  <c r="M141"/>
  <c r="M229"/>
  <c r="M391"/>
  <c r="M86"/>
  <c r="M248"/>
  <c r="M354"/>
  <c r="M11"/>
  <c r="M77"/>
  <c r="M283"/>
  <c r="M82"/>
  <c r="M322"/>
  <c r="M132"/>
  <c r="M339"/>
  <c r="M313"/>
  <c r="M105"/>
  <c r="M335"/>
  <c r="M148"/>
  <c r="M406"/>
  <c r="M236"/>
  <c r="M95"/>
  <c r="M376"/>
  <c r="M144"/>
  <c r="M402"/>
  <c r="M232"/>
  <c r="M51"/>
  <c r="M327"/>
  <c r="M185"/>
  <c r="M126"/>
  <c r="M118"/>
  <c r="M230"/>
  <c r="M200"/>
  <c r="M361"/>
  <c r="M155"/>
  <c r="M411"/>
  <c r="M211"/>
  <c r="M170"/>
  <c r="M201"/>
  <c r="M398"/>
  <c r="M244"/>
  <c r="M63"/>
  <c r="M275"/>
  <c r="M221"/>
  <c r="M31"/>
  <c r="M271"/>
  <c r="M87"/>
  <c r="M305"/>
  <c r="M104"/>
  <c r="M372"/>
  <c r="M242"/>
  <c r="M83"/>
  <c r="M301"/>
  <c r="M100"/>
  <c r="M368"/>
  <c r="M184"/>
  <c r="M417"/>
  <c r="M281"/>
  <c r="M323"/>
  <c r="M62"/>
  <c r="M140"/>
  <c r="M297"/>
  <c r="M112"/>
  <c r="M380"/>
  <c r="M193"/>
  <c r="M92"/>
  <c r="M357"/>
  <c r="M189"/>
  <c r="M392"/>
  <c r="M213"/>
  <c r="M38"/>
  <c r="M238"/>
  <c r="M169"/>
  <c r="M374"/>
  <c r="M209"/>
  <c r="M34"/>
  <c r="M234"/>
  <c r="M90"/>
  <c r="M268"/>
  <c r="M191"/>
  <c r="M317"/>
  <c r="M152"/>
  <c r="M47"/>
  <c r="M206"/>
  <c r="M45"/>
  <c r="M298"/>
  <c r="M116"/>
  <c r="M337"/>
  <c r="M33"/>
  <c r="M205"/>
  <c r="M43"/>
  <c r="M246"/>
  <c r="M71"/>
  <c r="M280"/>
  <c r="M231"/>
  <c r="M96"/>
  <c r="M285"/>
  <c r="M114"/>
  <c r="M352"/>
  <c r="M165"/>
  <c r="M401"/>
  <c r="M318"/>
  <c r="M110"/>
  <c r="M348"/>
  <c r="M161"/>
  <c r="M397"/>
  <c r="M249"/>
  <c r="M53"/>
  <c r="M389"/>
  <c r="M393"/>
  <c r="M60"/>
  <c r="M65"/>
  <c r="M66"/>
  <c r="M89"/>
  <c r="M157"/>
  <c r="M136"/>
  <c r="M111"/>
  <c r="M56"/>
  <c r="M344"/>
  <c r="M173"/>
  <c r="M378"/>
  <c r="M261"/>
  <c r="M124"/>
  <c r="M358"/>
  <c r="M195"/>
  <c r="M29"/>
  <c r="M218"/>
  <c r="M72"/>
  <c r="M325"/>
  <c r="M175"/>
  <c r="M25"/>
  <c r="M214"/>
  <c r="M68"/>
  <c r="M321"/>
  <c r="M99"/>
  <c r="M385"/>
  <c r="M263"/>
  <c r="M19"/>
  <c r="M295"/>
  <c r="M177"/>
  <c r="M284"/>
  <c r="M255"/>
  <c r="M356"/>
  <c r="M324"/>
  <c r="M394"/>
  <c r="M46"/>
  <c r="M287"/>
  <c r="M312"/>
  <c r="M259"/>
  <c r="M50"/>
  <c r="M163"/>
  <c r="M338"/>
  <c r="M149"/>
  <c r="M382"/>
  <c r="M279"/>
  <c r="M404"/>
  <c r="M222"/>
  <c r="M30"/>
  <c r="M84"/>
  <c r="M67"/>
  <c r="M106"/>
  <c r="M15"/>
  <c r="M409"/>
  <c r="M334"/>
  <c r="M57"/>
  <c r="M18"/>
  <c r="M399"/>
  <c r="M370"/>
  <c r="M14"/>
  <c r="M416"/>
  <c r="M366"/>
  <c r="M388"/>
  <c r="M160"/>
  <c r="M227"/>
  <c r="M362"/>
  <c r="M198"/>
  <c r="M158"/>
  <c r="M22"/>
  <c r="M403"/>
  <c r="M250"/>
  <c r="M293"/>
  <c r="M79"/>
  <c r="M210"/>
  <c r="M80"/>
  <c r="M269"/>
  <c r="M109"/>
  <c r="M336"/>
  <c r="M302"/>
  <c r="M131"/>
  <c r="M329"/>
  <c r="M291"/>
  <c r="M74"/>
  <c r="M316"/>
  <c r="M320"/>
  <c r="M346"/>
  <c r="M120"/>
  <c r="M258"/>
  <c r="M309"/>
  <c r="M303"/>
  <c r="M203"/>
  <c r="M108"/>
  <c r="M202"/>
  <c r="M342"/>
  <c r="M179"/>
  <c r="M35"/>
  <c r="M204"/>
  <c r="M159"/>
  <c r="M407"/>
  <c r="M260"/>
  <c r="M48"/>
  <c r="M294"/>
  <c r="M134"/>
  <c r="M369"/>
  <c r="M240"/>
  <c r="M44"/>
  <c r="M290"/>
  <c r="M130"/>
  <c r="M365"/>
  <c r="M182"/>
  <c r="M386"/>
  <c r="M270"/>
  <c r="M245"/>
  <c r="M353"/>
  <c r="M273"/>
  <c r="M408"/>
  <c r="M387"/>
  <c r="M395"/>
  <c r="M17"/>
  <c r="M32"/>
  <c r="M117"/>
  <c r="M286"/>
  <c r="M115"/>
  <c r="M377"/>
  <c r="M194"/>
  <c r="M55"/>
  <c r="M304"/>
  <c r="M128"/>
  <c r="M330"/>
  <c r="M151"/>
  <c r="M28"/>
  <c r="M243"/>
  <c r="M122"/>
  <c r="M379"/>
  <c r="M147"/>
  <c r="M24"/>
  <c r="M239"/>
  <c r="M49"/>
  <c r="M277"/>
  <c r="M188"/>
  <c r="M235"/>
  <c r="M150"/>
  <c r="M10"/>
  <c r="M143"/>
  <c r="M412"/>
  <c r="M251"/>
  <c r="M61"/>
  <c r="M289"/>
  <c r="M224"/>
  <c r="M59"/>
  <c r="M274"/>
  <c r="M85"/>
  <c r="M349"/>
  <c r="M166"/>
  <c r="M375"/>
  <c r="M315"/>
  <c r="M81"/>
  <c r="M345"/>
  <c r="M162"/>
  <c r="M371"/>
  <c r="M187"/>
  <c r="M27"/>
  <c r="M328"/>
  <c r="M381"/>
  <c r="M410"/>
  <c r="M39"/>
  <c r="M20"/>
  <c r="M52"/>
  <c r="M97"/>
  <c r="M75"/>
  <c r="M78"/>
  <c r="M26"/>
  <c r="M288"/>
  <c r="M174"/>
  <c r="M383"/>
  <c r="M199"/>
  <c r="M127"/>
  <c r="M360"/>
  <c r="M192"/>
  <c r="M400"/>
  <c r="M223"/>
  <c r="M58"/>
  <c r="M311"/>
  <c r="M172"/>
  <c r="M405"/>
  <c r="M219"/>
  <c r="M54"/>
  <c r="M307"/>
  <c r="M123"/>
  <c r="M326"/>
  <c r="M256"/>
  <c r="M367"/>
  <c r="M217"/>
  <c r="M119"/>
  <c r="M282"/>
  <c r="M180"/>
  <c r="M300"/>
  <c r="M183"/>
  <c r="M343"/>
  <c r="M36"/>
  <c r="M208"/>
  <c r="M41"/>
  <c r="M319"/>
  <c r="M135"/>
  <c r="M333"/>
  <c r="M226"/>
  <c r="M64"/>
  <c r="M276"/>
  <c r="M146"/>
  <c r="M355"/>
  <c r="M168"/>
  <c r="M16"/>
  <c r="M262"/>
  <c r="M139"/>
  <c r="M351"/>
  <c r="M164"/>
  <c r="M415"/>
  <c r="M252"/>
  <c r="M101"/>
  <c r="M390"/>
  <c r="M12"/>
  <c r="M137"/>
  <c r="M73"/>
  <c r="M225"/>
  <c r="M129"/>
  <c r="M228"/>
  <c r="M197"/>
  <c r="M145"/>
  <c r="M37"/>
  <c r="M70"/>
  <c r="M23"/>
  <c r="M186"/>
  <c r="M91"/>
  <c r="M113"/>
  <c r="M266"/>
  <c r="M364"/>
  <c r="M418"/>
  <c r="M359"/>
  <c r="M308"/>
  <c r="M413"/>
  <c r="M265"/>
  <c r="M331"/>
  <c r="M15" i="45"/>
  <c r="U420" i="42"/>
  <c r="U9"/>
  <c r="T331" l="1"/>
  <c r="V331"/>
  <c r="T359"/>
  <c r="V359"/>
  <c r="T113"/>
  <c r="V113"/>
  <c r="V70"/>
  <c r="T70"/>
  <c r="T145"/>
  <c r="V145"/>
  <c r="V225"/>
  <c r="T225"/>
  <c r="V390"/>
  <c r="T390"/>
  <c r="V252"/>
  <c r="T252"/>
  <c r="V139"/>
  <c r="T139"/>
  <c r="V355"/>
  <c r="T355"/>
  <c r="V226"/>
  <c r="T226"/>
  <c r="T41"/>
  <c r="V41"/>
  <c r="T183"/>
  <c r="V183"/>
  <c r="V265"/>
  <c r="T265"/>
  <c r="T308"/>
  <c r="V308"/>
  <c r="T418"/>
  <c r="V418"/>
  <c r="V266"/>
  <c r="T266"/>
  <c r="V91"/>
  <c r="T91"/>
  <c r="V23"/>
  <c r="T23"/>
  <c r="V37"/>
  <c r="T37"/>
  <c r="V197"/>
  <c r="T197"/>
  <c r="T129"/>
  <c r="V129"/>
  <c r="V73"/>
  <c r="T73"/>
  <c r="V12"/>
  <c r="T12"/>
  <c r="V101"/>
  <c r="T101"/>
  <c r="V415"/>
  <c r="T415"/>
  <c r="V351"/>
  <c r="T351"/>
  <c r="T262"/>
  <c r="V262"/>
  <c r="T168"/>
  <c r="V168"/>
  <c r="T146"/>
  <c r="V146"/>
  <c r="T64"/>
  <c r="V64"/>
  <c r="T333"/>
  <c r="V333"/>
  <c r="T319"/>
  <c r="V319"/>
  <c r="T208"/>
  <c r="V208"/>
  <c r="T343"/>
  <c r="V343"/>
  <c r="T300"/>
  <c r="V300"/>
  <c r="V282"/>
  <c r="T282"/>
  <c r="T217"/>
  <c r="V217"/>
  <c r="T256"/>
  <c r="V256"/>
  <c r="T123"/>
  <c r="V123"/>
  <c r="T54"/>
  <c r="V54"/>
  <c r="T405"/>
  <c r="V405"/>
  <c r="T311"/>
  <c r="V311"/>
  <c r="T223"/>
  <c r="V223"/>
  <c r="V192"/>
  <c r="T192"/>
  <c r="T127"/>
  <c r="V127"/>
  <c r="V383"/>
  <c r="T383"/>
  <c r="T288"/>
  <c r="V288"/>
  <c r="V78"/>
  <c r="T78"/>
  <c r="V97"/>
  <c r="T97"/>
  <c r="T20"/>
  <c r="V20"/>
  <c r="T410"/>
  <c r="V410"/>
  <c r="V328"/>
  <c r="T328"/>
  <c r="V187"/>
  <c r="T187"/>
  <c r="T162"/>
  <c r="V162"/>
  <c r="T81"/>
  <c r="V81"/>
  <c r="T375"/>
  <c r="V375"/>
  <c r="V349"/>
  <c r="T349"/>
  <c r="T274"/>
  <c r="V274"/>
  <c r="T224"/>
  <c r="V224"/>
  <c r="V61"/>
  <c r="T61"/>
  <c r="V412"/>
  <c r="T412"/>
  <c r="V10"/>
  <c r="T10"/>
  <c r="M9"/>
  <c r="V235"/>
  <c r="T235"/>
  <c r="T277"/>
  <c r="V277"/>
  <c r="T239"/>
  <c r="V239"/>
  <c r="V147"/>
  <c r="T147"/>
  <c r="T122"/>
  <c r="V122"/>
  <c r="T28"/>
  <c r="V28"/>
  <c r="T330"/>
  <c r="V330"/>
  <c r="V304"/>
  <c r="T304"/>
  <c r="T194"/>
  <c r="V194"/>
  <c r="V115"/>
  <c r="T115"/>
  <c r="T117"/>
  <c r="V117"/>
  <c r="V17"/>
  <c r="T17"/>
  <c r="V387"/>
  <c r="T387"/>
  <c r="V273"/>
  <c r="T273"/>
  <c r="T245"/>
  <c r="V245"/>
  <c r="T386"/>
  <c r="V386"/>
  <c r="T365"/>
  <c r="V365"/>
  <c r="T290"/>
  <c r="V290"/>
  <c r="T240"/>
  <c r="V240"/>
  <c r="V134"/>
  <c r="T134"/>
  <c r="T48"/>
  <c r="V48"/>
  <c r="T407"/>
  <c r="V407"/>
  <c r="V204"/>
  <c r="T204"/>
  <c r="T179"/>
  <c r="V179"/>
  <c r="T202"/>
  <c r="V202"/>
  <c r="V203"/>
  <c r="T203"/>
  <c r="V309"/>
  <c r="T309"/>
  <c r="V120"/>
  <c r="T120"/>
  <c r="V320"/>
  <c r="T320"/>
  <c r="T74"/>
  <c r="V74"/>
  <c r="T329"/>
  <c r="V329"/>
  <c r="V302"/>
  <c r="T302"/>
  <c r="V109"/>
  <c r="T109"/>
  <c r="T80"/>
  <c r="V80"/>
  <c r="V79"/>
  <c r="T79"/>
  <c r="V250"/>
  <c r="T250"/>
  <c r="T22"/>
  <c r="V22"/>
  <c r="T198"/>
  <c r="V198"/>
  <c r="V227"/>
  <c r="T227"/>
  <c r="T388"/>
  <c r="V388"/>
  <c r="T416"/>
  <c r="V416"/>
  <c r="V370"/>
  <c r="T370"/>
  <c r="T18"/>
  <c r="V18"/>
  <c r="V334"/>
  <c r="T334"/>
  <c r="V15"/>
  <c r="T15"/>
  <c r="V67"/>
  <c r="T67"/>
  <c r="T30"/>
  <c r="V30"/>
  <c r="V404"/>
  <c r="T404"/>
  <c r="V382"/>
  <c r="T382"/>
  <c r="V338"/>
  <c r="T338"/>
  <c r="V50"/>
  <c r="T50"/>
  <c r="V312"/>
  <c r="T312"/>
  <c r="V46"/>
  <c r="T46"/>
  <c r="T324"/>
  <c r="V324"/>
  <c r="V255"/>
  <c r="T255"/>
  <c r="V177"/>
  <c r="T177"/>
  <c r="V19"/>
  <c r="T19"/>
  <c r="T385"/>
  <c r="V385"/>
  <c r="V321"/>
  <c r="T321"/>
  <c r="V214"/>
  <c r="T214"/>
  <c r="V175"/>
  <c r="T175"/>
  <c r="V72"/>
  <c r="T72"/>
  <c r="V29"/>
  <c r="T29"/>
  <c r="T358"/>
  <c r="V358"/>
  <c r="T261"/>
  <c r="V261"/>
  <c r="T173"/>
  <c r="V173"/>
  <c r="V56"/>
  <c r="T56"/>
  <c r="V136"/>
  <c r="T136"/>
  <c r="V89"/>
  <c r="T89"/>
  <c r="V65"/>
  <c r="T65"/>
  <c r="T393"/>
  <c r="V393"/>
  <c r="T53"/>
  <c r="V53"/>
  <c r="T397"/>
  <c r="V397"/>
  <c r="T348"/>
  <c r="V348"/>
  <c r="T318"/>
  <c r="V318"/>
  <c r="T165"/>
  <c r="V165"/>
  <c r="V114"/>
  <c r="T114"/>
  <c r="T96"/>
  <c r="V96"/>
  <c r="T280"/>
  <c r="V280"/>
  <c r="T246"/>
  <c r="V246"/>
  <c r="V205"/>
  <c r="T205"/>
  <c r="V337"/>
  <c r="T337"/>
  <c r="V298"/>
  <c r="T298"/>
  <c r="T206"/>
  <c r="V206"/>
  <c r="T152"/>
  <c r="V152"/>
  <c r="V191"/>
  <c r="T191"/>
  <c r="V90"/>
  <c r="T90"/>
  <c r="V34"/>
  <c r="T34"/>
  <c r="V374"/>
  <c r="T374"/>
  <c r="V238"/>
  <c r="T238"/>
  <c r="T213"/>
  <c r="V213"/>
  <c r="T189"/>
  <c r="V189"/>
  <c r="T92"/>
  <c r="V92"/>
  <c r="T380"/>
  <c r="V380"/>
  <c r="V297"/>
  <c r="T297"/>
  <c r="T62"/>
  <c r="V62"/>
  <c r="T281"/>
  <c r="V281"/>
  <c r="V184"/>
  <c r="T184"/>
  <c r="V100"/>
  <c r="T100"/>
  <c r="T83"/>
  <c r="V83"/>
  <c r="V372"/>
  <c r="T372"/>
  <c r="T305"/>
  <c r="V305"/>
  <c r="T271"/>
  <c r="V271"/>
  <c r="V221"/>
  <c r="T221"/>
  <c r="T63"/>
  <c r="V63"/>
  <c r="T398"/>
  <c r="V398"/>
  <c r="V170"/>
  <c r="T170"/>
  <c r="V411"/>
  <c r="T411"/>
  <c r="V361"/>
  <c r="T361"/>
  <c r="T230"/>
  <c r="V230"/>
  <c r="V126"/>
  <c r="T126"/>
  <c r="V327"/>
  <c r="T327"/>
  <c r="V232"/>
  <c r="T232"/>
  <c r="V144"/>
  <c r="T144"/>
  <c r="V95"/>
  <c r="T95"/>
  <c r="T406"/>
  <c r="V406"/>
  <c r="T335"/>
  <c r="V335"/>
  <c r="V313"/>
  <c r="T313"/>
  <c r="T132"/>
  <c r="V132"/>
  <c r="V82"/>
  <c r="T82"/>
  <c r="V77"/>
  <c r="T77"/>
  <c r="V354"/>
  <c r="T354"/>
  <c r="T86"/>
  <c r="V86"/>
  <c r="T229"/>
  <c r="V229"/>
  <c r="T237"/>
  <c r="V237"/>
  <c r="V350"/>
  <c r="T350"/>
  <c r="V257"/>
  <c r="T257"/>
  <c r="V153"/>
  <c r="T153"/>
  <c r="T13"/>
  <c r="V13"/>
  <c r="V347"/>
  <c r="T347"/>
  <c r="V138"/>
  <c r="T138"/>
  <c r="T306"/>
  <c r="V306"/>
  <c r="T98"/>
  <c r="V98"/>
  <c r="V384"/>
  <c r="T384"/>
  <c r="V42"/>
  <c r="T42"/>
  <c r="V181"/>
  <c r="T181"/>
  <c r="T212"/>
  <c r="V212"/>
  <c r="V171"/>
  <c r="T171"/>
  <c r="V267"/>
  <c r="T267"/>
  <c r="T196"/>
  <c r="V196"/>
  <c r="V215"/>
  <c r="T215"/>
  <c r="V178"/>
  <c r="T178"/>
  <c r="V94"/>
  <c r="T94"/>
  <c r="V88"/>
  <c r="T88"/>
  <c r="T103"/>
  <c r="V103"/>
  <c r="V121"/>
  <c r="T121"/>
  <c r="V154"/>
  <c r="T154"/>
  <c r="T107"/>
  <c r="V107"/>
  <c r="T125"/>
  <c r="V125"/>
  <c r="V190"/>
  <c r="T190"/>
  <c r="V156"/>
  <c r="T156"/>
  <c r="V69"/>
  <c r="T69"/>
  <c r="T142"/>
  <c r="V142"/>
  <c r="T133"/>
  <c r="V133"/>
  <c r="T413"/>
  <c r="V413"/>
  <c r="T364"/>
  <c r="V364"/>
  <c r="V186"/>
  <c r="T186"/>
  <c r="T228"/>
  <c r="V228"/>
  <c r="T137"/>
  <c r="V137"/>
  <c r="T164"/>
  <c r="V164"/>
  <c r="T16"/>
  <c r="V16"/>
  <c r="T276"/>
  <c r="V276"/>
  <c r="V135"/>
  <c r="T135"/>
  <c r="V36"/>
  <c r="T36"/>
  <c r="V180"/>
  <c r="T180"/>
  <c r="T119"/>
  <c r="V119"/>
  <c r="V367"/>
  <c r="T367"/>
  <c r="V326"/>
  <c r="T326"/>
  <c r="T307"/>
  <c r="V307"/>
  <c r="T219"/>
  <c r="V219"/>
  <c r="V172"/>
  <c r="T172"/>
  <c r="V58"/>
  <c r="T58"/>
  <c r="V400"/>
  <c r="T400"/>
  <c r="T360"/>
  <c r="V360"/>
  <c r="T199"/>
  <c r="V199"/>
  <c r="T174"/>
  <c r="V174"/>
  <c r="V26"/>
  <c r="T26"/>
  <c r="V75"/>
  <c r="T75"/>
  <c r="T52"/>
  <c r="V52"/>
  <c r="T39"/>
  <c r="V39"/>
  <c r="V381"/>
  <c r="T381"/>
  <c r="T27"/>
  <c r="V27"/>
  <c r="V371"/>
  <c r="T371"/>
  <c r="V345"/>
  <c r="T345"/>
  <c r="T315"/>
  <c r="V315"/>
  <c r="T166"/>
  <c r="V166"/>
  <c r="T85"/>
  <c r="V85"/>
  <c r="T59"/>
  <c r="V59"/>
  <c r="V289"/>
  <c r="T289"/>
  <c r="T251"/>
  <c r="V251"/>
  <c r="T143"/>
  <c r="V143"/>
  <c r="V150"/>
  <c r="T150"/>
  <c r="T188"/>
  <c r="V188"/>
  <c r="T49"/>
  <c r="V49"/>
  <c r="T24"/>
  <c r="V24"/>
  <c r="V379"/>
  <c r="T379"/>
  <c r="T243"/>
  <c r="V243"/>
  <c r="T151"/>
  <c r="V151"/>
  <c r="T128"/>
  <c r="V128"/>
  <c r="T55"/>
  <c r="V55"/>
  <c r="T377"/>
  <c r="V377"/>
  <c r="V286"/>
  <c r="T286"/>
  <c r="V32"/>
  <c r="T32"/>
  <c r="V395"/>
  <c r="T395"/>
  <c r="T408"/>
  <c r="V408"/>
  <c r="T353"/>
  <c r="V353"/>
  <c r="V270"/>
  <c r="T270"/>
  <c r="V182"/>
  <c r="T182"/>
  <c r="V130"/>
  <c r="T130"/>
  <c r="T44"/>
  <c r="V44"/>
  <c r="T369"/>
  <c r="V369"/>
  <c r="T294"/>
  <c r="V294"/>
  <c r="V260"/>
  <c r="T260"/>
  <c r="T159"/>
  <c r="V159"/>
  <c r="T35"/>
  <c r="V35"/>
  <c r="V342"/>
  <c r="T342"/>
  <c r="T108"/>
  <c r="V108"/>
  <c r="V303"/>
  <c r="T303"/>
  <c r="V258"/>
  <c r="T258"/>
  <c r="T346"/>
  <c r="V346"/>
  <c r="V316"/>
  <c r="T316"/>
  <c r="T291"/>
  <c r="V291"/>
  <c r="T131"/>
  <c r="V131"/>
  <c r="V336"/>
  <c r="T336"/>
  <c r="T269"/>
  <c r="V269"/>
  <c r="V210"/>
  <c r="T210"/>
  <c r="V293"/>
  <c r="T293"/>
  <c r="T403"/>
  <c r="V403"/>
  <c r="T158"/>
  <c r="V158"/>
  <c r="T362"/>
  <c r="V362"/>
  <c r="V160"/>
  <c r="T160"/>
  <c r="V366"/>
  <c r="T366"/>
  <c r="V14"/>
  <c r="T14"/>
  <c r="V399"/>
  <c r="T399"/>
  <c r="T57"/>
  <c r="V57"/>
  <c r="T409"/>
  <c r="V409"/>
  <c r="V106"/>
  <c r="T106"/>
  <c r="T84"/>
  <c r="V84"/>
  <c r="T222"/>
  <c r="V222"/>
  <c r="V279"/>
  <c r="T279"/>
  <c r="T149"/>
  <c r="V149"/>
  <c r="T163"/>
  <c r="V163"/>
  <c r="V259"/>
  <c r="T259"/>
  <c r="T287"/>
  <c r="V287"/>
  <c r="V394"/>
  <c r="T394"/>
  <c r="T356"/>
  <c r="V356"/>
  <c r="T284"/>
  <c r="V284"/>
  <c r="T295"/>
  <c r="V295"/>
  <c r="V263"/>
  <c r="T263"/>
  <c r="T99"/>
  <c r="V99"/>
  <c r="T68"/>
  <c r="V68"/>
  <c r="T25"/>
  <c r="V25"/>
  <c r="T325"/>
  <c r="V325"/>
  <c r="V218"/>
  <c r="T218"/>
  <c r="T195"/>
  <c r="V195"/>
  <c r="T124"/>
  <c r="V124"/>
  <c r="V378"/>
  <c r="T378"/>
  <c r="V344"/>
  <c r="T344"/>
  <c r="V111"/>
  <c r="T111"/>
  <c r="T157"/>
  <c r="V157"/>
  <c r="V66"/>
  <c r="T66"/>
  <c r="T60"/>
  <c r="V60"/>
  <c r="T389"/>
  <c r="V389"/>
  <c r="V249"/>
  <c r="T249"/>
  <c r="V161"/>
  <c r="T161"/>
  <c r="V110"/>
  <c r="T110"/>
  <c r="V401"/>
  <c r="T401"/>
  <c r="T352"/>
  <c r="V352"/>
  <c r="V285"/>
  <c r="T285"/>
  <c r="V231"/>
  <c r="T231"/>
  <c r="V71"/>
  <c r="T71"/>
  <c r="T43"/>
  <c r="V43"/>
  <c r="V33"/>
  <c r="T33"/>
  <c r="T116"/>
  <c r="V116"/>
  <c r="V45"/>
  <c r="T45"/>
  <c r="T47"/>
  <c r="V47"/>
  <c r="T317"/>
  <c r="V317"/>
  <c r="T268"/>
  <c r="V268"/>
  <c r="V234"/>
  <c r="T234"/>
  <c r="V209"/>
  <c r="T209"/>
  <c r="T169"/>
  <c r="V169"/>
  <c r="V38"/>
  <c r="T38"/>
  <c r="V392"/>
  <c r="T392"/>
  <c r="T357"/>
  <c r="V357"/>
  <c r="V193"/>
  <c r="T193"/>
  <c r="T112"/>
  <c r="V112"/>
  <c r="V140"/>
  <c r="T140"/>
  <c r="T323"/>
  <c r="V323"/>
  <c r="V417"/>
  <c r="T417"/>
  <c r="T368"/>
  <c r="V368"/>
  <c r="T301"/>
  <c r="V301"/>
  <c r="T242"/>
  <c r="V242"/>
  <c r="V104"/>
  <c r="T104"/>
  <c r="T87"/>
  <c r="V87"/>
  <c r="T31"/>
  <c r="V31"/>
  <c r="V275"/>
  <c r="T275"/>
  <c r="T244"/>
  <c r="V244"/>
  <c r="T201"/>
  <c r="V201"/>
  <c r="V211"/>
  <c r="T211"/>
  <c r="T155"/>
  <c r="V155"/>
  <c r="V200"/>
  <c r="T200"/>
  <c r="T118"/>
  <c r="V118"/>
  <c r="V185"/>
  <c r="T185"/>
  <c r="V51"/>
  <c r="T51"/>
  <c r="T402"/>
  <c r="V402"/>
  <c r="T376"/>
  <c r="V376"/>
  <c r="V236"/>
  <c r="T236"/>
  <c r="T148"/>
  <c r="V148"/>
  <c r="T105"/>
  <c r="V105"/>
  <c r="V339"/>
  <c r="T339"/>
  <c r="V322"/>
  <c r="T322"/>
  <c r="V283"/>
  <c r="T283"/>
  <c r="T11"/>
  <c r="V11"/>
  <c r="T248"/>
  <c r="V248"/>
  <c r="V391"/>
  <c r="T391"/>
  <c r="T141"/>
  <c r="V141"/>
  <c r="T233"/>
  <c r="V233"/>
  <c r="V40"/>
  <c r="T40"/>
  <c r="V414"/>
  <c r="T414"/>
  <c r="V207"/>
  <c r="T207"/>
  <c r="T176"/>
  <c r="V176"/>
  <c r="V93"/>
  <c r="T93"/>
  <c r="V102"/>
  <c r="T102"/>
  <c r="T220"/>
  <c r="V220"/>
  <c r="V340"/>
  <c r="T340"/>
  <c r="V396"/>
  <c r="T396"/>
  <c r="T253"/>
  <c r="V253"/>
  <c r="V167"/>
  <c r="T167"/>
  <c r="V247"/>
  <c r="T247"/>
  <c r="V216"/>
  <c r="T216"/>
  <c r="V299"/>
  <c r="T299"/>
  <c r="T241"/>
  <c r="V241"/>
  <c r="T76"/>
  <c r="V76"/>
  <c r="T272"/>
  <c r="V272"/>
  <c r="T254"/>
  <c r="V254"/>
  <c r="V310"/>
  <c r="T310"/>
  <c r="T292"/>
  <c r="V292"/>
  <c r="V373"/>
  <c r="T373"/>
  <c r="T314"/>
  <c r="V314"/>
  <c r="T296"/>
  <c r="V296"/>
  <c r="T332"/>
  <c r="V332"/>
  <c r="T363"/>
  <c r="V363"/>
  <c r="T278"/>
  <c r="V278"/>
  <c r="V264"/>
  <c r="T264"/>
  <c r="V341"/>
  <c r="T341"/>
  <c r="T21"/>
  <c r="V21"/>
  <c r="T9" l="1"/>
</calcChain>
</file>

<file path=xl/comments1.xml><?xml version="1.0" encoding="utf-8"?>
<comments xmlns="http://schemas.openxmlformats.org/spreadsheetml/2006/main">
  <authors>
    <author>Calloni Gian Luca</author>
  </authors>
  <commentList>
    <comment ref="D4" authorId="0">
      <text>
        <r>
          <rPr>
            <b/>
            <sz val="8"/>
            <color indexed="81"/>
            <rFont val="Tahoma"/>
            <family val="2"/>
          </rPr>
          <t>Calloni Gian Luca:</t>
        </r>
        <r>
          <rPr>
            <sz val="8"/>
            <color indexed="81"/>
            <rFont val="Tahoma"/>
            <family val="2"/>
          </rPr>
          <t xml:space="preserve">
Inserire il nome del comune per esteso</t>
        </r>
      </text>
    </comment>
    <comment ref="D6" authorId="0">
      <text>
        <r>
          <rPr>
            <b/>
            <sz val="8"/>
            <color indexed="81"/>
            <rFont val="Tahoma"/>
            <family val="2"/>
          </rPr>
          <t>Calloni Gian Luca:</t>
        </r>
        <r>
          <rPr>
            <sz val="8"/>
            <color indexed="81"/>
            <rFont val="Tahoma"/>
            <family val="2"/>
          </rPr>
          <t xml:space="preserve">
Inserire il numero di allegato da attribuire al referto</t>
        </r>
      </text>
    </comment>
    <comment ref="F8" authorId="0">
      <text>
        <r>
          <rPr>
            <b/>
            <sz val="8"/>
            <color indexed="81"/>
            <rFont val="Tahoma"/>
            <family val="2"/>
          </rPr>
          <t>Calloni Gian Luca:</t>
        </r>
        <r>
          <rPr>
            <sz val="8"/>
            <color indexed="81"/>
            <rFont val="Tahoma"/>
            <family val="2"/>
          </rPr>
          <t xml:space="preserve">
Inserire la data di compilazione delreferto che apparirà nel PIE' di PAGINA...</t>
        </r>
      </text>
    </comment>
    <comment ref="D10" authorId="0">
      <text>
        <r>
          <rPr>
            <b/>
            <sz val="8"/>
            <color indexed="81"/>
            <rFont val="Tahoma"/>
            <family val="2"/>
          </rPr>
          <t>Calloni Gian Luca:</t>
        </r>
        <r>
          <rPr>
            <sz val="8"/>
            <color indexed="81"/>
            <rFont val="Tahoma"/>
            <family val="2"/>
          </rPr>
          <t xml:space="preserve">
Inserire la percentuale (senza segno %) oltre alla quale vi è premialità per i collaboratori...</t>
        </r>
      </text>
    </comment>
    <comment ref="B12" authorId="0">
      <text>
        <r>
          <rPr>
            <b/>
            <sz val="8"/>
            <color indexed="81"/>
            <rFont val="Tahoma"/>
            <family val="2"/>
          </rPr>
          <t>Calloni Gian Luca:</t>
        </r>
        <r>
          <rPr>
            <sz val="8"/>
            <color indexed="81"/>
            <rFont val="Tahoma"/>
            <family val="2"/>
          </rPr>
          <t xml:space="preserve">
Ordine PO come da relativi fogli</t>
        </r>
      </text>
    </comment>
    <comment ref="C12" authorId="0">
      <text>
        <r>
          <rPr>
            <b/>
            <sz val="8"/>
            <color indexed="81"/>
            <rFont val="Tahoma"/>
            <family val="2"/>
          </rPr>
          <t>Calloni Gian Luca:</t>
        </r>
        <r>
          <rPr>
            <sz val="8"/>
            <color indexed="81"/>
            <rFont val="Tahoma"/>
            <family val="2"/>
          </rPr>
          <t xml:space="preserve">
Inserire l'area / settore di riferimento per compilare i fogli obj.</t>
        </r>
      </text>
    </comment>
    <comment ref="E12" authorId="0">
      <text>
        <r>
          <rPr>
            <b/>
            <sz val="8"/>
            <color indexed="81"/>
            <rFont val="Tahoma"/>
            <family val="2"/>
          </rPr>
          <t>Calloni Gian Luca:</t>
        </r>
        <r>
          <rPr>
            <sz val="8"/>
            <color indexed="81"/>
            <rFont val="Tahoma"/>
            <family val="2"/>
          </rPr>
          <t xml:space="preserve">
Inserire nome e cognome del responsabile d'area per compilare i fogli obj.</t>
        </r>
      </text>
    </comment>
    <comment ref="G12" authorId="0">
      <text>
        <r>
          <rPr>
            <b/>
            <sz val="8"/>
            <color indexed="81"/>
            <rFont val="Tahoma"/>
            <family val="2"/>
          </rPr>
          <t>Calloni Gian Luca:</t>
        </r>
        <r>
          <rPr>
            <sz val="8"/>
            <color indexed="81"/>
            <rFont val="Tahoma"/>
            <family val="2"/>
          </rPr>
          <t xml:space="preserve">
Inserire la categoria giuridica del responsabile d'area</t>
        </r>
      </text>
    </comment>
    <comment ref="H12" authorId="0">
      <text>
        <r>
          <rPr>
            <b/>
            <sz val="8"/>
            <color indexed="81"/>
            <rFont val="Tahoma"/>
            <family val="2"/>
          </rPr>
          <t>Calloni Gian Luca:</t>
        </r>
        <r>
          <rPr>
            <sz val="8"/>
            <color indexed="81"/>
            <rFont val="Tahoma"/>
            <family val="2"/>
          </rPr>
          <t xml:space="preserve">
Indica il numero di obiettivi assegnati ad ogni AREA…</t>
        </r>
      </text>
    </comment>
  </commentList>
</comments>
</file>

<file path=xl/comments10.xml><?xml version="1.0" encoding="utf-8"?>
<comments xmlns="http://schemas.openxmlformats.org/spreadsheetml/2006/main">
  <authors>
    <author xml:space="preserve"> </author>
  </authors>
  <commentList>
    <comment ref="F1" authorId="0">
      <text>
        <r>
          <rPr>
            <sz val="10"/>
            <color indexed="81"/>
            <rFont val="Arial"/>
            <family val="2"/>
          </rPr>
          <t>INSERIRE IL DATO RELATIVO AL BUDGET DI SETTORE</t>
        </r>
      </text>
    </comment>
  </commentList>
</comments>
</file>

<file path=xl/comments11.xml><?xml version="1.0" encoding="utf-8"?>
<comments xmlns="http://schemas.openxmlformats.org/spreadsheetml/2006/main">
  <authors>
    <author xml:space="preserve"> </author>
  </authors>
  <commentList>
    <comment ref="F1" authorId="0">
      <text>
        <r>
          <rPr>
            <sz val="10"/>
            <color indexed="81"/>
            <rFont val="Arial"/>
            <family val="2"/>
          </rPr>
          <t>INSERIRE IL DATO RELATIVO AL BUDGET DI SETTORE</t>
        </r>
      </text>
    </comment>
  </commentList>
</comments>
</file>

<file path=xl/comments12.xml><?xml version="1.0" encoding="utf-8"?>
<comments xmlns="http://schemas.openxmlformats.org/spreadsheetml/2006/main">
  <authors>
    <author xml:space="preserve"> </author>
  </authors>
  <commentList>
    <comment ref="F2" authorId="0">
      <text>
        <r>
          <rPr>
            <sz val="10"/>
            <color indexed="81"/>
            <rFont val="Arial"/>
            <family val="2"/>
          </rPr>
          <t xml:space="preserve">sono gli indicatori su cui si determina il valore atteso (ex ante) e il valore conseguito (ex post)
Qualora l'obiettivo fosse di Miglioramento:
 il dato atteso deve confrontarsi con il dato consolidato l'anno  precedente e determinare un Miglioramento
</t>
        </r>
        <r>
          <rPr>
            <sz val="8"/>
            <color indexed="81"/>
            <rFont val="Tahoma"/>
            <family val="2"/>
          </rPr>
          <t xml:space="preserve">
</t>
        </r>
      </text>
    </comment>
    <comment ref="H2" authorId="0">
      <text>
        <r>
          <rPr>
            <sz val="10"/>
            <color indexed="81"/>
            <rFont val="Arial"/>
            <family val="2"/>
          </rPr>
          <t>il valore conseguito è significativo se coincidendete con il valore atteso, situazioni inferiori al risultato atteso sono escludenti.</t>
        </r>
      </text>
    </comment>
    <comment ref="J2" authorId="0">
      <text>
        <r>
          <rPr>
            <sz val="10"/>
            <color indexed="81"/>
            <rFont val="Arial"/>
            <family val="2"/>
          </rPr>
          <t xml:space="preserve"> campo obbligatorio sulla non ammissione al premio</t>
        </r>
      </text>
    </comment>
  </commentList>
</comments>
</file>

<file path=xl/comments13.xml><?xml version="1.0" encoding="utf-8"?>
<comments xmlns="http://schemas.openxmlformats.org/spreadsheetml/2006/main">
  <authors>
    <author xml:space="preserve"> </author>
    <author>alfiero</author>
    <author>CALLONI G.LUCA</author>
    <author>Quaranta Simona</author>
    <author>PaElda</author>
    <author xml:space="preserve"> Passerini</author>
  </authors>
  <commentList>
    <comment ref="F1" authorId="0">
      <text>
        <r>
          <rPr>
            <b/>
            <sz val="12"/>
            <color indexed="81"/>
            <rFont val="Tahoma"/>
            <family val="2"/>
          </rPr>
          <t>inserire il dato</t>
        </r>
      </text>
    </comment>
    <comment ref="C8" authorId="1">
      <text>
        <r>
          <rPr>
            <b/>
            <sz val="9"/>
            <color indexed="81"/>
            <rFont val="Tahoma"/>
            <family val="2"/>
          </rPr>
          <t xml:space="preserve">◦ Obiettivi Strategici: </t>
        </r>
        <r>
          <rPr>
            <sz val="9"/>
            <color indexed="81"/>
            <rFont val="Tahoma"/>
            <family val="2"/>
          </rPr>
          <t xml:space="preserve">ricondotti alla programmazione dell’Ente, utili per la valutazione della performance di Ente, organizzativa e individuale 
</t>
        </r>
        <r>
          <rPr>
            <b/>
            <sz val="9"/>
            <color indexed="81"/>
            <rFont val="Tahoma"/>
            <family val="2"/>
          </rPr>
          <t xml:space="preserve">◦ Obiettivi di Processo: </t>
        </r>
        <r>
          <rPr>
            <sz val="9"/>
            <color indexed="81"/>
            <rFont val="Tahoma"/>
            <family val="2"/>
          </rPr>
          <t xml:space="preserve">rappresentano l’attività istituzionale dell’Ente, volta al miglioramento dell’efficienza e all’incremento della soddisfazione dell’utenza, utili per la valutazione della performance di Ente, organizzativa e individuale. 
</t>
        </r>
        <r>
          <rPr>
            <b/>
            <sz val="9"/>
            <color indexed="81"/>
            <rFont val="Tahoma"/>
            <family val="2"/>
          </rPr>
          <t xml:space="preserve">◦ Obiettivi di Sviluppo: </t>
        </r>
        <r>
          <rPr>
            <sz val="9"/>
            <color indexed="81"/>
            <rFont val="Tahoma"/>
            <family val="2"/>
          </rPr>
          <t xml:space="preserve">contribuiscono alla performance dell’Ente, ma non concorrono alla performance individuale, in quanto l’incentivazione collegata è normata dalla legge (es. 109/1994 Ss.mm.ii.).
</t>
        </r>
      </text>
    </comment>
    <comment ref="E8" authorId="0">
      <text>
        <r>
          <rPr>
            <sz val="10"/>
            <color indexed="81"/>
            <rFont val="Arial"/>
            <family val="2"/>
          </rPr>
          <t>Selezione dei principali indicatori inseriti sulla scheda obiettivo</t>
        </r>
      </text>
    </comment>
    <comment ref="F8" authorId="0">
      <text>
        <r>
          <rPr>
            <sz val="10"/>
            <color indexed="81"/>
            <rFont val="Arial"/>
            <family val="2"/>
          </rPr>
          <t>Fattore di ponderazione costituito dalla somma del tempo lavoro dedicato da ciascuna unità operativa all’obiettivo.Si tenga presente che la somma del tempo lavoro che ciascun dipendente dedica ai processi e agli obiettivi in cui è coinvolto deve essere pari al 100% delle ore annue di lavoro</t>
        </r>
      </text>
    </comment>
    <comment ref="G8" authorId="1">
      <text>
        <r>
          <rPr>
            <b/>
            <sz val="9"/>
            <color indexed="81"/>
            <rFont val="Tahoma"/>
            <family val="2"/>
          </rPr>
          <t>importanza per la politica</t>
        </r>
        <r>
          <rPr>
            <sz val="9"/>
            <color indexed="81"/>
            <rFont val="Tahoma"/>
            <family val="2"/>
          </rPr>
          <t xml:space="preserve">
a cura di Sindaco/Giunta</t>
        </r>
      </text>
    </comment>
    <comment ref="H8" authorId="1">
      <text>
        <r>
          <rPr>
            <b/>
            <sz val="9"/>
            <color indexed="81"/>
            <rFont val="Tahoma"/>
            <family val="2"/>
          </rPr>
          <t>interfunzionalità/grado di realizzabilità</t>
        </r>
        <r>
          <rPr>
            <sz val="9"/>
            <color indexed="81"/>
            <rFont val="Tahoma"/>
            <family val="2"/>
          </rPr>
          <t xml:space="preserve">
a cura del Dirigente o della P.O. responsabile</t>
        </r>
      </text>
    </comment>
    <comment ref="I8" authorId="1">
      <text>
        <r>
          <rPr>
            <b/>
            <sz val="9"/>
            <color indexed="81"/>
            <rFont val="Tahoma"/>
            <family val="2"/>
          </rPr>
          <t xml:space="preserve">miglioramento per gli stakeholder 
</t>
        </r>
        <r>
          <rPr>
            <sz val="9"/>
            <color indexed="81"/>
            <rFont val="Tahoma"/>
            <family val="2"/>
          </rPr>
          <t>a cura dell'OIV</t>
        </r>
        <r>
          <rPr>
            <sz val="9"/>
            <color indexed="81"/>
            <rFont val="Tahoma"/>
            <family val="2"/>
          </rPr>
          <t xml:space="preserve">
</t>
        </r>
      </text>
    </comment>
    <comment ref="J8" authorId="1">
      <text>
        <r>
          <rPr>
            <b/>
            <sz val="9"/>
            <color indexed="81"/>
            <rFont val="Tahoma"/>
            <family val="2"/>
          </rPr>
          <t>efficienza economica</t>
        </r>
        <r>
          <rPr>
            <sz val="9"/>
            <color indexed="81"/>
            <rFont val="Tahoma"/>
            <family val="2"/>
          </rPr>
          <t xml:space="preserve">
a cura dell'OIV</t>
        </r>
      </text>
    </comment>
    <comment ref="K8" authorId="2">
      <text>
        <r>
          <rPr>
            <sz val="10"/>
            <color indexed="81"/>
            <rFont val="Arial"/>
            <family val="2"/>
          </rPr>
          <t>INDICA IL VALORE DEL PESO DELL'OBIETTIVO IN PUNTI PER LA RIPARTIZIONE DEL BUDGET</t>
        </r>
        <r>
          <rPr>
            <sz val="8"/>
            <color indexed="81"/>
            <rFont val="Tahoma"/>
            <family val="2"/>
          </rPr>
          <t xml:space="preserve">
</t>
        </r>
      </text>
    </comment>
    <comment ref="L8" authorId="2">
      <text>
        <r>
          <rPr>
            <sz val="10"/>
            <color indexed="81"/>
            <rFont val="Arial"/>
            <family val="2"/>
          </rPr>
          <t>INDICA IL VALORE DEL PESO DELL'OBIETTIVO PER LA VALUTAZIONE DEL DIRIGENTE E DELLA P.O.</t>
        </r>
        <r>
          <rPr>
            <sz val="8"/>
            <color indexed="81"/>
            <rFont val="Tahoma"/>
            <family val="2"/>
          </rPr>
          <t xml:space="preserve">
</t>
        </r>
      </text>
    </comment>
    <comment ref="M8" authorId="2">
      <text>
        <r>
          <rPr>
            <sz val="10"/>
            <color indexed="81"/>
            <rFont val="Arial"/>
            <family val="2"/>
          </rPr>
          <t>INDICA IL VALORE ECONOMICO DELL'OBIETTIVO.
E' UNA PARTE DEL BUDGET SUDDIVISO IN BASE AL PESO PUNTO</t>
        </r>
        <r>
          <rPr>
            <sz val="8"/>
            <color indexed="81"/>
            <rFont val="Tahoma"/>
            <family val="2"/>
          </rPr>
          <t xml:space="preserve">
</t>
        </r>
      </text>
    </comment>
    <comment ref="P8" authorId="3">
      <text>
        <r>
          <rPr>
            <sz val="10"/>
            <color indexed="81"/>
            <rFont val="Arial"/>
            <family val="2"/>
          </rPr>
          <t xml:space="preserve">INDICARE LA PERCENTUALE DI RAGGIUNGIMENTO DELL'OBIETTIVO DAL PUNTO DI VISTA QUALITATIVO.
</t>
        </r>
        <r>
          <rPr>
            <sz val="10"/>
            <color indexed="10"/>
            <rFont val="Arial"/>
            <family val="2"/>
          </rPr>
          <t>INSERIRE I VALORI  0-25-50-75-100</t>
        </r>
      </text>
    </comment>
    <comment ref="R8" authorId="4">
      <text>
        <r>
          <rPr>
            <sz val="10"/>
            <color indexed="81"/>
            <rFont val="Arial"/>
            <family val="2"/>
          </rPr>
          <t xml:space="preserve">INDICARE LA PERCENTUALE DI RAGGIUNGIMENTO DELL'OBIETTIVO DAL PUNTO DI VISTA QUALITATIVO.
</t>
        </r>
        <r>
          <rPr>
            <sz val="10"/>
            <color indexed="10"/>
            <rFont val="Arial"/>
            <family val="2"/>
          </rPr>
          <t>INSERIRE I VALORI  0-25-50-75-100</t>
        </r>
      </text>
    </comment>
    <comment ref="U8" authorId="5">
      <text>
        <r>
          <rPr>
            <sz val="8"/>
            <color indexed="81"/>
            <rFont val="Tahoma"/>
            <family val="2"/>
          </rPr>
          <t>Indica la % del peso obiettivo sul peso complessivo degli obiettivi.</t>
        </r>
      </text>
    </comment>
  </commentList>
</comments>
</file>

<file path=xl/comments14.xml><?xml version="1.0" encoding="utf-8"?>
<comments xmlns="http://schemas.openxmlformats.org/spreadsheetml/2006/main">
  <authors>
    <author xml:space="preserve"> Passerini</author>
    <author>alfiero</author>
  </authors>
  <commentList>
    <comment ref="B3" authorId="0">
      <text>
        <r>
          <rPr>
            <sz val="8"/>
            <color indexed="81"/>
            <rFont val="Tahoma"/>
            <family val="2"/>
          </rPr>
          <t>Indica la somma degli indici di complessità degli obiettivi assegnati al singolo settore</t>
        </r>
      </text>
    </comment>
    <comment ref="D3" authorId="1">
      <text>
        <r>
          <rPr>
            <b/>
            <sz val="9"/>
            <color indexed="81"/>
            <rFont val="Tahoma"/>
            <family val="2"/>
          </rPr>
          <t>alfiero:</t>
        </r>
        <r>
          <rPr>
            <sz val="9"/>
            <color indexed="81"/>
            <rFont val="Tahoma"/>
            <family val="2"/>
          </rPr>
          <t xml:space="preserve">
Indica la % massima di indennità di risultato a cui ciascuna PO può concorrere ed è definita sulla base dell'Indice di complessità attribuito al settore che dirige.</t>
        </r>
      </text>
    </comment>
    <comment ref="F3" authorId="1">
      <text>
        <r>
          <rPr>
            <b/>
            <sz val="9"/>
            <color indexed="81"/>
            <rFont val="Tahoma"/>
            <family val="2"/>
          </rPr>
          <t>alfiero:</t>
        </r>
        <r>
          <rPr>
            <sz val="9"/>
            <color indexed="81"/>
            <rFont val="Tahoma"/>
            <family val="2"/>
          </rPr>
          <t xml:space="preserve">
Indica il valore massimo dell' indennità di risultato a cui la singola PO può concorrere ed è definita sulla base dell'indennità di posizione ad essa attribuita.</t>
        </r>
      </text>
    </comment>
  </commentList>
</comments>
</file>

<file path=xl/comments2.xml><?xml version="1.0" encoding="utf-8"?>
<comments xmlns="http://schemas.openxmlformats.org/spreadsheetml/2006/main">
  <authors>
    <author xml:space="preserve"> </author>
  </authors>
  <commentList>
    <comment ref="F1" authorId="0">
      <text>
        <r>
          <rPr>
            <sz val="10"/>
            <color indexed="81"/>
            <rFont val="Arial"/>
            <family val="2"/>
          </rPr>
          <t>INSERIRE IL DATO RELATIVO AL BUDGET DI SETTORE</t>
        </r>
      </text>
    </comment>
  </commentList>
</comments>
</file>

<file path=xl/comments3.xml><?xml version="1.0" encoding="utf-8"?>
<comments xmlns="http://schemas.openxmlformats.org/spreadsheetml/2006/main">
  <authors>
    <author xml:space="preserve"> </author>
  </authors>
  <commentList>
    <comment ref="F1" authorId="0">
      <text>
        <r>
          <rPr>
            <sz val="10"/>
            <color indexed="81"/>
            <rFont val="Arial"/>
            <family val="2"/>
          </rPr>
          <t>INSERIRE IL DATO RELATIVO AL BUDGET DI SETTORE</t>
        </r>
      </text>
    </comment>
  </commentList>
</comments>
</file>

<file path=xl/comments4.xml><?xml version="1.0" encoding="utf-8"?>
<comments xmlns="http://schemas.openxmlformats.org/spreadsheetml/2006/main">
  <authors>
    <author xml:space="preserve"> </author>
  </authors>
  <commentList>
    <comment ref="F1" authorId="0">
      <text>
        <r>
          <rPr>
            <sz val="10"/>
            <color indexed="81"/>
            <rFont val="Arial"/>
            <family val="2"/>
          </rPr>
          <t>INSERIRE IL DATO RELATIVO AL BUDGET DI SETTORE</t>
        </r>
      </text>
    </comment>
  </commentList>
</comments>
</file>

<file path=xl/comments5.xml><?xml version="1.0" encoding="utf-8"?>
<comments xmlns="http://schemas.openxmlformats.org/spreadsheetml/2006/main">
  <authors>
    <author xml:space="preserve"> </author>
  </authors>
  <commentList>
    <comment ref="F1" authorId="0">
      <text>
        <r>
          <rPr>
            <sz val="10"/>
            <color indexed="81"/>
            <rFont val="Arial"/>
            <family val="2"/>
          </rPr>
          <t>INSERIRE IL DATO RELATIVO AL BUDGET DI SETTORE</t>
        </r>
      </text>
    </comment>
  </commentList>
</comments>
</file>

<file path=xl/comments6.xml><?xml version="1.0" encoding="utf-8"?>
<comments xmlns="http://schemas.openxmlformats.org/spreadsheetml/2006/main">
  <authors>
    <author xml:space="preserve"> </author>
  </authors>
  <commentList>
    <comment ref="F1" authorId="0">
      <text>
        <r>
          <rPr>
            <sz val="10"/>
            <color indexed="81"/>
            <rFont val="Arial"/>
            <family val="2"/>
          </rPr>
          <t>INSERIRE IL DATO RELATIVO AL BUDGET DI SETTORE</t>
        </r>
      </text>
    </comment>
  </commentList>
</comments>
</file>

<file path=xl/comments7.xml><?xml version="1.0" encoding="utf-8"?>
<comments xmlns="http://schemas.openxmlformats.org/spreadsheetml/2006/main">
  <authors>
    <author xml:space="preserve"> </author>
  </authors>
  <commentList>
    <comment ref="F1" authorId="0">
      <text>
        <r>
          <rPr>
            <sz val="10"/>
            <color indexed="81"/>
            <rFont val="Arial"/>
            <family val="2"/>
          </rPr>
          <t>INSERIRE IL DATO RELATIVO AL BUDGET DI SETTORE</t>
        </r>
      </text>
    </comment>
  </commentList>
</comments>
</file>

<file path=xl/comments8.xml><?xml version="1.0" encoding="utf-8"?>
<comments xmlns="http://schemas.openxmlformats.org/spreadsheetml/2006/main">
  <authors>
    <author xml:space="preserve"> </author>
  </authors>
  <commentList>
    <comment ref="F1" authorId="0">
      <text>
        <r>
          <rPr>
            <sz val="10"/>
            <color indexed="81"/>
            <rFont val="Arial"/>
            <family val="2"/>
          </rPr>
          <t>INSERIRE IL DATO RELATIVO AL BUDGET DI SETTORE</t>
        </r>
      </text>
    </comment>
  </commentList>
</comments>
</file>

<file path=xl/comments9.xml><?xml version="1.0" encoding="utf-8"?>
<comments xmlns="http://schemas.openxmlformats.org/spreadsheetml/2006/main">
  <authors>
    <author xml:space="preserve"> </author>
  </authors>
  <commentList>
    <comment ref="F1" authorId="0">
      <text>
        <r>
          <rPr>
            <sz val="10"/>
            <color indexed="81"/>
            <rFont val="Arial"/>
            <family val="2"/>
          </rPr>
          <t>INSERIRE IL DATO RELATIVO AL BUDGET DI SETTORE</t>
        </r>
      </text>
    </comment>
  </commentList>
</comments>
</file>

<file path=xl/sharedStrings.xml><?xml version="1.0" encoding="utf-8"?>
<sst xmlns="http://schemas.openxmlformats.org/spreadsheetml/2006/main" count="1147" uniqueCount="359">
  <si>
    <t>VALORE ATTESO</t>
  </si>
  <si>
    <t>RISULTATI</t>
  </si>
  <si>
    <t>DESCRIZIONE OBIETTIVO</t>
  </si>
  <si>
    <t>%</t>
  </si>
  <si>
    <t>PUNTI</t>
  </si>
  <si>
    <t>PUNTEGGIO OTTENUTO</t>
  </si>
  <si>
    <t>PERCENTUALE DI RAGGIUNGIMENTO COMPLESSIVA</t>
  </si>
  <si>
    <t>CENTRO DI RESPONSABILITA'</t>
  </si>
  <si>
    <t>budget di settore</t>
  </si>
  <si>
    <t>valore punto</t>
  </si>
  <si>
    <t>valore premio per obj</t>
  </si>
  <si>
    <t>campi a cura del responsabile</t>
  </si>
  <si>
    <t>campi a cura del Nucleo</t>
  </si>
  <si>
    <t>A= ammesso           NA= non ammesso</t>
  </si>
  <si>
    <t>note</t>
  </si>
  <si>
    <t>PESO</t>
  </si>
  <si>
    <t>VALORE RISULTATO CONSEGUITO</t>
  </si>
  <si>
    <t>AREA / SETTORE</t>
  </si>
  <si>
    <t>RESPONSABILE</t>
  </si>
  <si>
    <t>CAT</t>
  </si>
  <si>
    <r>
      <t>©</t>
    </r>
    <r>
      <rPr>
        <b/>
        <sz val="10"/>
        <color indexed="48"/>
        <rFont val="Tahoma"/>
        <family val="2"/>
      </rPr>
      <t xml:space="preserve"> Powered by</t>
    </r>
  </si>
  <si>
    <t>Comune:</t>
  </si>
  <si>
    <t>Allegato:</t>
  </si>
  <si>
    <t>1°-</t>
  </si>
  <si>
    <t>2°-</t>
  </si>
  <si>
    <t>3°-</t>
  </si>
  <si>
    <t>4°-</t>
  </si>
  <si>
    <t>5°-</t>
  </si>
  <si>
    <t>6°-</t>
  </si>
  <si>
    <t>7°-</t>
  </si>
  <si>
    <t>8°-</t>
  </si>
  <si>
    <t>10°-</t>
  </si>
  <si>
    <t>11°-</t>
  </si>
  <si>
    <t>Data:</t>
  </si>
  <si>
    <t>gg</t>
  </si>
  <si>
    <t>mm</t>
  </si>
  <si>
    <t>aa</t>
  </si>
  <si>
    <r>
      <t>●</t>
    </r>
    <r>
      <rPr>
        <sz val="10"/>
        <rFont val="Tahoma"/>
        <family val="2"/>
      </rPr>
      <t xml:space="preserve"> Pannello di controllo  -  Pesatura OBJ e referto ex art.37 c.3 CCNL 22.01.04</t>
    </r>
  </si>
  <si>
    <t>% ragg:</t>
  </si>
  <si>
    <t>x</t>
  </si>
  <si>
    <t>N° OBJ</t>
  </si>
  <si>
    <t>TOTALI</t>
  </si>
  <si>
    <t>budget di comune</t>
  </si>
  <si>
    <t>SETTORE</t>
  </si>
  <si>
    <t>VAL Intermedia</t>
  </si>
  <si>
    <t>PESO PUNTO</t>
  </si>
  <si>
    <t>COMPLESSITA'</t>
  </si>
  <si>
    <t>ATTIVITA' CONNESSA/E ALL'OBIETTIVO</t>
  </si>
  <si>
    <r>
      <t>VALORE ATTESO
-</t>
    </r>
    <r>
      <rPr>
        <b/>
        <sz val="10"/>
        <color indexed="10"/>
        <rFont val="Tahoma"/>
        <family val="2"/>
      </rPr>
      <t xml:space="preserve"> </t>
    </r>
    <r>
      <rPr>
        <b/>
        <sz val="8"/>
        <color indexed="10"/>
        <rFont val="Tahoma"/>
        <family val="2"/>
      </rPr>
      <t>CAMPO OBBLIGATORIO -</t>
    </r>
  </si>
  <si>
    <t>VALORE ATTESO
PER P.O.</t>
  </si>
  <si>
    <t>SETTORE
AREA</t>
  </si>
  <si>
    <t>XXX</t>
  </si>
  <si>
    <t>A</t>
  </si>
  <si>
    <t>M</t>
  </si>
  <si>
    <t>B</t>
  </si>
  <si>
    <t>DETERMINAZIONE DEL BUDGET</t>
  </si>
  <si>
    <t xml:space="preserve">ESITO VALUTAZIONE </t>
  </si>
  <si>
    <t>Fasce</t>
  </si>
  <si>
    <t>% indennità risultato</t>
  </si>
  <si>
    <t>budget (teorico)</t>
  </si>
  <si>
    <t xml:space="preserve">valutazione </t>
  </si>
  <si>
    <t>Fasce e % risultato erogabile</t>
  </si>
  <si>
    <t>Indennità di risultato</t>
  </si>
  <si>
    <t>C</t>
  </si>
  <si>
    <t>D</t>
  </si>
  <si>
    <t>LEGENDA</t>
  </si>
  <si>
    <t>&gt; 95%</t>
  </si>
  <si>
    <t>90-94%</t>
  </si>
  <si>
    <t>diretta proporzionalità</t>
  </si>
  <si>
    <t>80-89%</t>
  </si>
  <si>
    <t>70-79%</t>
  </si>
  <si>
    <t>E</t>
  </si>
  <si>
    <t>&lt;70%</t>
  </si>
  <si>
    <t>TIPO</t>
  </si>
  <si>
    <t>UNITA' 
OPERATIVE 
COINVOLTE</t>
  </si>
  <si>
    <t>IMPORTANZA</t>
  </si>
  <si>
    <t>IMPATTO INTERNO  
     O ESTERNO</t>
  </si>
  <si>
    <t>ECONOMICITA'</t>
  </si>
  <si>
    <t xml:space="preserve">PESO DELL'OBIETTIVO </t>
  </si>
  <si>
    <t>INDICE DI COMPLESSITA'</t>
  </si>
  <si>
    <t>GRADO DI RAGGIUNGIMENTO  DELL'OBIETTIVO</t>
  </si>
  <si>
    <t>INDICE COMPLESSITA'</t>
  </si>
  <si>
    <t xml:space="preserve">VALUTAZIONE INTERMEDIA DEL  </t>
  </si>
  <si>
    <t>GRADO DI RAGGIUNGIMENTO QUANLITATIVO DELL'OBIETTIVO</t>
  </si>
  <si>
    <t>GRADO DI RAGGIUNGIMENTO TEMPORALE DELL'OBIETTIVO</t>
  </si>
  <si>
    <t>Raggiungimento Qualitativo</t>
  </si>
  <si>
    <t>Raggiungimento Temporale</t>
  </si>
  <si>
    <t>produttività erogabile</t>
  </si>
  <si>
    <t>Raggiungimento Obiettivo</t>
  </si>
  <si>
    <t xml:space="preserve">TIPO </t>
  </si>
  <si>
    <t>RISULTATO ATTESO (DESCRIZIONE E VALORE)</t>
  </si>
  <si>
    <t>PO N°</t>
  </si>
  <si>
    <t>INDICE DI COMPLESSITA' PER SETTORE</t>
  </si>
  <si>
    <t>Indennità di posizione
(base di calcolo)</t>
  </si>
  <si>
    <t>NOTE</t>
  </si>
  <si>
    <t>TOTALE</t>
  </si>
  <si>
    <t>SEGUE</t>
  </si>
  <si>
    <r>
      <t xml:space="preserve">TIPO
</t>
    </r>
    <r>
      <rPr>
        <b/>
        <sz val="10"/>
        <color indexed="10"/>
        <rFont val="Tahoma"/>
        <family val="2"/>
      </rPr>
      <t>P</t>
    </r>
    <r>
      <rPr>
        <sz val="10"/>
        <rFont val="Tahoma"/>
        <family val="2"/>
      </rPr>
      <t>rogramma</t>
    </r>
    <r>
      <rPr>
        <b/>
        <sz val="10"/>
        <rFont val="Tahoma"/>
        <family val="2"/>
      </rPr>
      <t xml:space="preserve">
</t>
    </r>
    <r>
      <rPr>
        <b/>
        <sz val="10"/>
        <color indexed="10"/>
        <rFont val="Tahoma"/>
        <family val="2"/>
      </rPr>
      <t>Svil</t>
    </r>
    <r>
      <rPr>
        <sz val="10"/>
        <rFont val="Tahoma"/>
        <family val="2"/>
      </rPr>
      <t>uppo</t>
    </r>
    <r>
      <rPr>
        <b/>
        <sz val="10"/>
        <rFont val="Tahoma"/>
        <family val="2"/>
      </rPr>
      <t xml:space="preserve">
</t>
    </r>
    <r>
      <rPr>
        <b/>
        <sz val="10"/>
        <color indexed="10"/>
        <rFont val="Tahoma"/>
        <family val="2"/>
      </rPr>
      <t>M</t>
    </r>
    <r>
      <rPr>
        <sz val="10"/>
        <rFont val="Tahoma"/>
        <family val="2"/>
      </rPr>
      <t>iglioramento</t>
    </r>
    <r>
      <rPr>
        <b/>
        <sz val="10"/>
        <rFont val="Tahoma"/>
        <family val="2"/>
      </rPr>
      <t xml:space="preserve">
</t>
    </r>
    <r>
      <rPr>
        <b/>
        <sz val="10"/>
        <color indexed="10"/>
        <rFont val="Tahoma"/>
        <family val="2"/>
      </rPr>
      <t>I</t>
    </r>
    <r>
      <rPr>
        <sz val="10"/>
        <rFont val="Tahoma"/>
        <family val="2"/>
      </rPr>
      <t>nnovativo</t>
    </r>
  </si>
  <si>
    <t>Ver. gennaio 2018 - Importazione Automatica</t>
  </si>
  <si>
    <t>P</t>
  </si>
  <si>
    <t>Rispetto delle fasi e dei tempi</t>
  </si>
  <si>
    <t>STAFF DEL SINDACO</t>
  </si>
  <si>
    <t>Organizzazione mostre - mercatini dell'antiquariato e non solo - tenuta rapporti con le 5 città gemelle - promozione eventi in collaborazione con l'ufficio "Cherasco Eventi" e "Cherasco Guide" - reperimento fondi mediante sponsor, pubblicità e comunicazione attraverso media, cartacei, web e online.</t>
  </si>
  <si>
    <t>Valorizzazione territorio secondo gli standard del Touring Club Italiano che ha conferito alla città di Cherasco la bandiera arancione, il marchio di qualità turistico-ambientale  sulla base di rigorose valutazioni sia quantitative che qualitative</t>
  </si>
  <si>
    <t>S</t>
  </si>
  <si>
    <t>D1</t>
  </si>
  <si>
    <t>SEGRETARIO COMUNALE</t>
  </si>
  <si>
    <t>DOTT.SSA NASI CHIARA ANGELA</t>
  </si>
  <si>
    <t>DOTT.SSA INNOCENTI LICIA</t>
  </si>
  <si>
    <t>SERVIZI GENERALI</t>
  </si>
  <si>
    <t>SERVIZIO SEGRETERIA ASSISTENZA CULTURA ISTRUZIONE</t>
  </si>
  <si>
    <t>SERVIZIO FINANZIARIO E TRIBUTI</t>
  </si>
  <si>
    <t>RAG. TARICCO CRISTINA</t>
  </si>
  <si>
    <t>D3</t>
  </si>
  <si>
    <t>SERVIZI DEMOGRAFICI ELETTORALE E STATISTICA</t>
  </si>
  <si>
    <t>SERVIZIO EDILIZIA PRIVATA</t>
  </si>
  <si>
    <t>D4</t>
  </si>
  <si>
    <t>SERVIZIO LAVORI PUBBLICI</t>
  </si>
  <si>
    <t>GEOM. BORRA GIOVANNI</t>
  </si>
  <si>
    <t>SERVIZIO POLIZIA MUNICIPALE</t>
  </si>
  <si>
    <t>SERVIZIO COMMERCIO  - POLIZIA AMMINISTRATIVA</t>
  </si>
  <si>
    <t>GEOM. RAIMONDO VITTORIO</t>
  </si>
  <si>
    <t>AGGIORNAMENTO PIANO DELLE AZIONI POSITIVE</t>
  </si>
  <si>
    <t xml:space="preserve">AGGIORNAMENTO PIANO ANTICORRUZIONE </t>
  </si>
  <si>
    <t>PROGRAMMAZIONE, SELEZIONE E ASSUNZIONE DEL PERSONALE</t>
  </si>
  <si>
    <t>GESTIONE RELAZIONI SINDACALI</t>
  </si>
  <si>
    <t>GESTIONE DELLE SITUAZIONI CRITICHE ED EFFICIENZA E FLESSIBILITA’ ORGANIZZATIVA.</t>
  </si>
  <si>
    <t>ORGANIZZAZIONE GENERALE DELL’ENTE, SUPPORTO GIURIDICO AI SERVIZI E ASSISTENZA LEGALE/AMMINISTRATIVA AL SINDACO, AL CONSIGLIO E ALLA GIUNTA E ATTIVITÀ ROGATORIA DI CONTRATTI, SCRITTURE PRIVATE E CONVENZIONI</t>
  </si>
  <si>
    <t>CONTROLLI INTERNI ALL’ENTE</t>
  </si>
  <si>
    <t>I</t>
  </si>
  <si>
    <t>Aggiornamento del piano delle azioni positive cosi come previsto  dall'art.48 del D. Lgs 196/2006 ed armonizzazione delle attività finalizzate al perseguimento ed all'applicazione del diritto degli uomini e delle donne allo stesso trattamento in materia di lavoro;</t>
  </si>
  <si>
    <t xml:space="preserve">Migliore individuazione delle misure di prevenzione della corruzione </t>
  </si>
  <si>
    <t>Aggiornamento del piano anticorruzione avviando un percorso partecipativo con il fine di  raccogliere idee e proposte che possano portare ad una migliore individuazione delle misure di prevenzione della corruzione, avviando un percorso partecipativo aperto ai Consiglieri, sia di maggioranza che di opposizione, ai Cittadini, alle Organizzazioni Sindacali, alla Associazioni dei consumatori e degli utenti, agli ordini professionali ed imprenditoriali, ai portatori di interessi diffusi e, in generale, a tutti i soggetti che fruiscono delle attività e dei servizi prestati dal Comune, come peraltro previsto nel Piano Nazionale Anticorruzione.</t>
  </si>
  <si>
    <t>FASCIA B</t>
  </si>
  <si>
    <t>Programmazione dei fabbisogni del personale tenendo conto dei vincoli connessi con gli stanziamenti di bilancio e di quelli in materia di spesa del personale e non può in ogni caso comportare maggiori oneri per la finanza pubblica;</t>
  </si>
  <si>
    <t>Reclutamento personale in vista dei prossimi collocamenti a riposo.</t>
  </si>
  <si>
    <t>Avvio fase di "informazione" e "confronto secondo quanto previsto dall'articolo 3 del nuovo C.C.N.L. - Analisi dei 23 punti in cui si articola la contrattazione collettiva.</t>
  </si>
  <si>
    <t>Attenta valutazione del personale e dei ruoli assegnati, affiancamento nella crescita professionale e nell'innovazione.</t>
  </si>
  <si>
    <t>Rispondere in modo professionale e tempestivo alle necessità dei cittadini</t>
  </si>
  <si>
    <t>Organizzazione generale dell'ente - supporto giuridico agli uffici e agli organi istrituzionali - attività rogatoria</t>
  </si>
  <si>
    <t>Assicurare la correttezza giuridico - amministrativa degli atti adottati.</t>
  </si>
  <si>
    <t>Riunioni periodiche con i Responsabile - assistenza agli stessi per affrontare e risolvere le criticità riscontrate.</t>
  </si>
  <si>
    <t>Aggiornamento professionale con i Responsabili dei servizi in merito alle recenti normative in continua evoluzione - traparenza amministrazione con una particolare attenzione agli adempimenti di corruzione, privacy, incompatibilità ed inconferibilità degli incarichi, ecc.</t>
  </si>
  <si>
    <t>Analisi effettiva di alcune tipologie di atti che tenga conto dell'adeguatezza della procedura, dell'economicità, del criterio di aggiudicazione. Verifica contabile. La documentazione da esaminare è sempre riferita al semestre precedente secondo una procedura di  campionamento derivante da un software in dotazione all'ufficio.</t>
  </si>
  <si>
    <t>AFFIDAMENTO INCARICO DI RESPONSABILE DELLA SICUREZZA SUI LUOGHI DI LAVORO AI SENSI DEL D. LGS. 81/2008</t>
  </si>
  <si>
    <t>INDIVIDUAZIONE DEL MEDICO COMPETENTE</t>
  </si>
  <si>
    <t>ATTIVITA' SERVIZIO S.U.A.P.</t>
  </si>
  <si>
    <t>RICERCA E NOMINA R.S.L.</t>
  </si>
  <si>
    <t>Ricerca di una figura qualificata in possesso dei requisiti di cui all’art. 32 del decreto 81/2008.</t>
  </si>
  <si>
    <t>Individuazione e nomina del Responsabile del Servizio di Prevenzione e Protezione  che collabori con il datore di lavoro, ai fini dell’individuazione dei fattori di rischio, così come disciplinato dal successivo art. 33.</t>
  </si>
  <si>
    <t>Ricerca di una figura qualificata in possesso dei requisiti di cui all’art. 18, comma 1, lett. A) del D. Lgs. Nr. 81/2008.</t>
  </si>
  <si>
    <t xml:space="preserve">Attivazione vai procedimenti interni al proprio Ente e/o esterni esterni ( ASL, regione, provincia, VV.FF, servizio OO.PP, ufficio dogane, ARPA, ecc…), in modo telematico - Rilascio del Provvedimento Unico finale relativo ai vari procedimenti attivati.
</t>
  </si>
  <si>
    <t>Individuazione, nell'ambito delle rappresentanze sindacali, di un dipendente a cui verrò assegnato il ruolo di R.L.S. - Redazine atto di nomina</t>
  </si>
  <si>
    <t>Individuazione e nomina del Rappresentante dei lavoratori a seguito di dimissioni del precedente dipendente che ha rassegnato le proprie dimissioni.</t>
  </si>
  <si>
    <t>Individuazione e nomina del "Medico Competente" per la tutela della salute e dell'integrità psico - fisica dei lavoratori</t>
  </si>
  <si>
    <t>Evasione e/o smistamento presso gli Enti competenti delle pratiche burocratiche ed incombenze legate al mondo produttivo</t>
  </si>
  <si>
    <t>MANTENIMENTO DEGLI STANDARD QUANTITATIVI E QUALITATIVI</t>
  </si>
  <si>
    <t>COORDINAMENTO LAVORI DI PUBBLICA UTILITA' E DI MESSA ALLA PROVA</t>
  </si>
  <si>
    <t>ISTRUTTORIA ED INVIO ON - LINE PRATICHE:  BONUS ENERGIA ELETTRICA, ACQUA E GAS - ASSEGNO DI MATERNITA' - ASSEGNO NUCLEO FAMIGLIARE</t>
  </si>
  <si>
    <t>PROGETTO "NATI PER LEGGERE" - APPROVAZIONE PROTOCOLLO D'INTESA</t>
  </si>
  <si>
    <t>SERVIZI SCOLASTICI COMUNALI - ORGANIZZAZIONE</t>
  </si>
  <si>
    <t>ASSEGNI DI STUDIO ON LINE: ISTRUTTORIA ISTANZE</t>
  </si>
  <si>
    <t>SCUOLA DELL'INFANZIA PARITARIA - ISTRUTTORIA</t>
  </si>
  <si>
    <t>Rilevazione pari opportunità; Rilevazione deleghe sindacali; Rilevazione permessi, aspettative, deleghe sindacali; Rilevazione permessi legge 104; Rilevazione disabili; Rilevazione disagio abitativo; Rilevazione strutture di accoglienza;Rilevazione minori stranieri; Rilevazione assenze personale; Rilevazione per la gestione degli scioperi (Gepas); Relazione al Conto annuale; Conto annuale; Gestione biblioteche comunali (Capoluogo e Roreto); Coordinamento lavori di pubblica utilità e messa alla prova;</t>
  </si>
  <si>
    <t>Garantire gli standard qualitativi raggiunti nei precedenti anni, al fine di sopperire alle ordinarie e straordinarie funzioni ed attività precedentemente svolte dal dipendente collocato a riposo nell'anno 2015 e di un prossimo pensionamento nell'anno 2019</t>
  </si>
  <si>
    <t>Inserimento lavorativo per le seguenti attività: tutela del patrimonio ambientale e culturale, manutenzione del verde pubblico, accompagnamento anziani e disabili, assistenza a funzioni educative museali e bibliotecarie, attività connesse alla sicurezza e all’educazione stradale.</t>
  </si>
  <si>
    <t>Predisposizione lettera di disponibilità ad accogliere il condannato - ricevimento sentenza - Tenuta contatti con il condannato  - predisposizione della determina - informazione sulla sicurezza - predisposizione del calendario tenendo conto delle esigenze lavorative del condannato - tenuta contatti con l'ufficio UEPE - verifica del rispetto delle ore stabilite dal calendario - predisposizione rendicontazione finale</t>
  </si>
  <si>
    <t>Verifica requisiti dei vari "aiuti" di tipo sociale - Informazione ed eventuale supporto nella compilazione della modulistica - trasmissione dei dati negli appositi applicativi - verifica buon esito delle istanze;</t>
  </si>
  <si>
    <t>Garantire un servizio continuativo di sostegno alle famiglie in difficoltà economica</t>
  </si>
  <si>
    <t>Diffusione della cultura e del piacere  della lettura, ad alta voce, da parte degli adulti ai bambini fino ai 6 anni.</t>
  </si>
  <si>
    <t>Informare i genitori sull'importanza della lettura, che aiuta ad apprendere, arricchire il linguaggio, contribuisce allo sviluppo delle capacità cognitive. Creazione spazi e acquisto libri dedicati alla fascia d'età dei piccoli lettori - Organizzazine letture animate - Dono di un libro ad ogni nuovo nato;</t>
  </si>
  <si>
    <t xml:space="preserve">Cooperazione tra l'I.C.C. ed il Comune di Cherasco per la crescita formativa delle nuove generazioni. </t>
  </si>
  <si>
    <t>Organizzazione con l'Istituto Comprensivo di Cherasco di una o più sedute al fine di concordare, anche economicamente, quali sono le azioni da realizzare nel corso dell’anno scolastico nell’ottica di un comune impegno per la crescita formativa delle nuove generazioni e della comunità locale.</t>
  </si>
  <si>
    <t xml:space="preserve">Predisposizione informativa per gli alunni dei genitori nella quale vengono spiegati i vari servizi che il Comune offre ed i relativi costi - Incontro con l'Istituto Compresivo di Cherasco per l'organizzazione degli stessi in collaborazione del personale docente e collaboratori scolastici - Individuazione esigenze delle famiglie ed adeguamento dei servizi - Smistamento delle istanze d'iscrizione - individuazine ed affidamento esterno a ditte del settore;  </t>
  </si>
  <si>
    <t>r</t>
  </si>
  <si>
    <t>Garantire il rilascio delle credenziali per accesso a "Sistema Piemonte - Fornire assistenza nella compilazione ed inotro delle istanze - verifica requisiti - istruttoria finale</t>
  </si>
  <si>
    <t>Rendere effettivo il diritto allo studio ed all'istruzione e formazione per tutti gli allievi in particolari situazioni di difficoltà economica</t>
  </si>
  <si>
    <t>Compilazione modulistica prevista dalla Regione Piemonte per la richiesta dei contributi a favore delle scuole dell'infanzia paritarie - Erogazione del contributo Regionale all' "Asilo infantile di Roreto" - Rendicontazione finale alla Regione Piemonte.</t>
  </si>
  <si>
    <t>Rispetto dei tempi e delle fasi così come indicato dall'annuale bando Regionale</t>
  </si>
  <si>
    <t>GESTIONE AMMINISTRATIVA/CONTABILE DEL PERSONALE</t>
  </si>
  <si>
    <t>Tenuta fascicoli personali - gestione contributiva, assicurativa e fiscale - gestione degli esiti dell'assistenza fiscale del dipendente - gestione dei rapporti contributivi - monitoraggio spese di personale - redazione questionari SOSE</t>
  </si>
  <si>
    <t>Garantire le attività connesse nel rispetto e nei modi previsti dalla normativa vigente. Approfondimento dell'armonizzazione contabile relativamente alla spesa per il personale al fine di perfezionare il sistema di imputazione a bilancio e consuntivazione</t>
  </si>
  <si>
    <t>GESTIONE DEL SERVIZIO INFORMATICO.</t>
  </si>
  <si>
    <t>Dematerializzazione degli archivi, avvio delle comunicazioni telematiche, attivazione servizi on - line, adozione sistema sulla sicurezza informatica, gestione contratti software - manutenzione - risoluzioni problematiche sulla rete</t>
  </si>
  <si>
    <t>Graduale trasformazione digitale sotto il profilo tecnologico, amministrativo ed organizzativo.</t>
  </si>
  <si>
    <t>APPALTO DEL SERVIZIO DI MANUTENZIONE DEL VERDE PUBBLICO</t>
  </si>
  <si>
    <t>GARANTIRE UNA EFFICIENTE GESTIONE DELLE ATTIVITA' MANUTENTIVE ATTRAVERSO LA SQUADRA OPERAI</t>
  </si>
  <si>
    <t>APPALTO DEL SERVIZIO DI MANUTENZIONE DELLE STRADE E DEGLI IMMOBILI DELLE FRAZIONI OLTRE STURA</t>
  </si>
  <si>
    <t>RESTAURO CHIESA DI SAN GREGORIO</t>
  </si>
  <si>
    <t>RIORDINO, SISTEMAZIONE ED INVENTARIAZIONE ARCHIVIO COMUNALE DI DEPOSITO</t>
  </si>
  <si>
    <t>ORGANIZZAZIONE DEL SERVIZIO DI RIPRISTINO DELLA VIABILITA' IN SEGUITO AD EVENTI ATMOSFERICI</t>
  </si>
  <si>
    <t>Manutenzione ordinaria dei fabbricati - allestimento di manifestazioni pubbliche . Cura degli spazi pubblici e decoro della città - atti propedeutici alle consultazioni elettorali - tenuta a norma dell'autoparco - servizio di pronta disponibità</t>
  </si>
  <si>
    <t>Essendo il Comune di Cherasco attivo in molti aspetti, soprattutto su attività non programmate, si richiede al personale di dare un servizio di pronta disponibilità ed adeguamento alle varie situazioni</t>
  </si>
  <si>
    <t>p</t>
  </si>
  <si>
    <t>Attivazione procedure per la stipula di un nuovo contratto per il servizio di manutenzione del verde pubblico.</t>
  </si>
  <si>
    <t>L'appalto ha  per oggetto  l'esecuzione del servizio  di manutenzione e  pulizia (compreso sgombero dei materiali di risulta e loro smaltimento) dei  luoghi  siti  in  Cherasco capoluogo e frazioni.</t>
  </si>
  <si>
    <t>I servizi oggetto dell’affidamento riguardano la manutenzione del territorio e degli edifici comunali nelle frazioni di Roreto, Bricco, Cappellazzo e Veglia.</t>
  </si>
  <si>
    <t>Attivazione procedure per la stipula di un nuovo contratto per il servizio di manutenzione delle strade e degli immobili delle frazioni Oltre Stura.</t>
  </si>
  <si>
    <t>Progettazione ed esecuzione delle piccole esigenze che emergeranno in corso d'anno</t>
  </si>
  <si>
    <t>Pronta risposta alle piccole necessità sulla base delle risorse previste in bilancio e sulle indicazioni fornite dall'Amministrazione Comunale.</t>
  </si>
  <si>
    <t>Controllo e verifica dell'entità atmosferica - Verifica delle condizioni di percorribilità del fondo stradale - spargimento di sabbia o materiale antigelo - sgombero nei passaggi ed accessi ad edifici pubblici, ripristono viabilità in caso di danneggiamenti connessi alle avversità atmosferiche</t>
  </si>
  <si>
    <t>Costituzione di un nucleo operativo nei mesi da Ottobre a Marzo in grado di sopperire a tutte le attività connesse all'obiettivo in esame.</t>
  </si>
  <si>
    <t>GESTIONE DEL PREMIO CHERASCO STORIA</t>
  </si>
  <si>
    <t>ATTIVITA' RIVOLTE ALLA TERZA ETA'</t>
  </si>
  <si>
    <t>PROMOZIONE EVENTI SPORTIVI</t>
  </si>
  <si>
    <t>ORGANIZZAZIONE "FIERA DEL VITELLO GRASSO" E FIERA DI "S. MARTINO"</t>
  </si>
  <si>
    <t>PROMOZIONE MANIFESTAZIONI TURISTICHE</t>
  </si>
  <si>
    <t>COORDINAMENTO SERVIZIO INFORMAGIOVANI E SERVIZIO CIVILE</t>
  </si>
  <si>
    <t xml:space="preserve">Organizzazione attività connesse al progetto "Cherasco Storia" il quale premia autori che trattano temi storici - ricerca sponsorizzazioni con eventuali istanze di finanziamento e rendicontazione </t>
  </si>
  <si>
    <t>Garantire la buona riuscita del progetto, sostenendo il più possibile, la copertura dei costi derivanti dal progetto in esame</t>
  </si>
  <si>
    <t>Cura dei rapporti con i Presidenti dei due Centri d' incontro per accertarsi delle esigenze e/o problematiche derivanti dalla gestione delle strutture - promozione ed organizzazione di un soggiorno marino rivolto a cittadini della terza età - organizzazione servizio di trasporto mercatale / cimiteriale - organizzazione eventi da promuovere all'Università della terza età.</t>
  </si>
  <si>
    <t>Mettere in atto tutte le attività ritenute utili a garantire alle persone che si trovano nella fascia della terza età di continuare a coltivare interessi, di partecipare alla vita sociale, a sentirsi vivi, accettati ed utili.</t>
  </si>
  <si>
    <t>Erogazione contributi a società sportive - collaborazione con le Associazioni presenti sul territorio - Organizzazine manifestazioni sportive</t>
  </si>
  <si>
    <t>Collaborazione con le società sportive per promuovere il più possibile lo sport quale strumento da poter utilizzare per l’inclusione sociale, l’integrazione e le pari opportunità.</t>
  </si>
  <si>
    <t>Riscoperta e valorizzazione di antiche tradizini che costituiscono il patrimonio cultura della propria identità storica e culturale</t>
  </si>
  <si>
    <t>Organizzazione "fiera del Vitello grasso" e "fiera di San Martino" attraverso la predisposizione di volantini pubblicitari, acquisto premi per i partecipanti, organizzazione momento conviviale, sonorizzazione dei luoghi in cui si svolgono le manifestazioni, ricerca sponsor.</t>
  </si>
  <si>
    <t>Individuazine possibili fonti di finanziamento</t>
  </si>
  <si>
    <t>Riduzione della spesa pubblica derivante dalla promozione della manifestazioni turistiche</t>
  </si>
  <si>
    <t>Informare i giovani sulle possibilità lavorative - promozione del Servizio Civile Nazionale</t>
  </si>
  <si>
    <t>Informazione, formazione, promozione ed animazione giovanile - creazione di spazi in incontro con i giovani Cheraschesi - aggiornamento costante del sito "informagiovani" - collaborazioni con le associazioni del territorio - redazione progetto Servizio Civile Nazionale Volontario.</t>
  </si>
  <si>
    <t>PRESIDIO COSTANTE E METICOLOSO DEL TERRITORIO</t>
  </si>
  <si>
    <t>POLITICHE PER LA SICUREZZA ED EDUCAZIONE STRADALE</t>
  </si>
  <si>
    <t>MAGGIORE CONTROLLO ATTRAVERSO IL SISTEMA DI VIDEOSORVEGLIANZA DI GESTIONE E TRACCIAMENTO TARGHE PER VIOLAZIONE DELL’OMESSA REVISIONE ED OMESSA ASSICURAZIONE SULLA S.P. 662</t>
  </si>
  <si>
    <t>Garantire un presidio costante e meticoloso del territorio.</t>
  </si>
  <si>
    <t>Presenza nei plessi scolastici, presidi nelle giornate di mercato, fiere e manifestazioni, controllo corretta manutenzione della vegetazione a bordo strada per garantire la visibilità della segnaletica, controllo rifiuti abbandonati sul territorio, controllo rispetto delle regole per i proprietari dei cani</t>
  </si>
  <si>
    <t>garantire una maggiore sicurezza sul territorio attraverso un'attività di vigilanza e di assidua presenza degli operatori della Polizia Municipale, privilegiando azioni che facciano emergere I'aspetto preventivo e sostengano le fasce più deboli della popolazione.</t>
  </si>
  <si>
    <t>G</t>
  </si>
  <si>
    <t>Assiduo e costante presidio del territorio  - corsi di educazine stradale nelle scuole - interventi periodici sugli attraversamenti pedonali - controllo del territorio mediante strumenti di rilevazione della velocità.</t>
  </si>
  <si>
    <t>RILASCIO AUTORIZZAZIONI TEMPORANEE IN OCCASIONE DEI VARI “MERCATINI”</t>
  </si>
  <si>
    <t xml:space="preserve">RILASCIO TESSERINO AGLI OPERATORI NON PROFESSIONALI RESIDENTI NEL COMUNE DI CHERASCO O PROVENIENTI DA FUORI REGIONE CHE PARTECIPANO AI “MERCATINI”.  </t>
  </si>
  <si>
    <t xml:space="preserve">GESTIONE DELLE PROCEDURE INERENTI GLI ESERCIZI COMMERCIALI (APERTURA, TRASFERIMENTO, AMPLIAMENTO, SUBINGRESSO, CESSAZIONE).  </t>
  </si>
  <si>
    <t>GESTIONE DELLE PROCEDURE INERENTI IL COMMERCIO SU AREE PUBBLICHE (RILASCIO AUTORIZZAZIONI,  SUBINGRESSO, CESSAZIONE, PROVVEDIMENTI DI CONCESSSIONE POSTEGGI SUI MERCATI SETTIMANALI)</t>
  </si>
  <si>
    <t>GESTIONE PROCEDURE E RILASCIO AUTORIZZAZIONI DI P.S. E POLIZIA AMMINISTRATIVA.</t>
  </si>
  <si>
    <t>GESTIONE PROCEDURE E RILASCIO AUTORIZZAZIONI PER ATTIVITA’ DI SOMMINISTRAZIONE DI ALIMENTI E BEVANDE.</t>
  </si>
  <si>
    <t xml:space="preserve">VERIFICA DOCUMENTAZIONE IN MATERIA DI SICUREZZA PRODOTTA DAGLI ORGANIZZATORI DELLE VARIE MANIFESTAZIONI E RELATIVA TRASMISSIONE ALLE AUTORITA’ COMPETENTI. </t>
  </si>
  <si>
    <t>Garantire la partecipazione ai vari mercati a tutti i soggetti che ne facciano richiesta previo accertamento dei requisiti di partecipazione.</t>
  </si>
  <si>
    <t>Rilascio autorizzazioni termporanee ai sogetti legittimati ad ottenerle, con validità temporale limitata al giorno in cui si svolge ogni singolo mercato.</t>
  </si>
  <si>
    <t>Rilascio dei tesserini ai soggetti residenti nel Comune di Cherasco o provenienti da fuori Regione</t>
  </si>
  <si>
    <t xml:space="preserve">Rispetto dei tempi e delle modalità previste dalla legge regionale 31 ottobre 2017, n. 16 sono state introdotte alcune modificazioni alla legge regionale 12 novembre 1999, n. 28, recante “Disciplina, sviluppo ed incentivazione del commercio in Piemonte, in attuazione del decreto legislativo 31 marzo 1998, n. 114). </t>
  </si>
  <si>
    <t>Gestione delle procedure inerenti gli esercizi commerciali mediante rilascio dei titoli abilitativi di seguito indicati: segnalazione certificata di inizio attività (Scia semplice, unica o condizionata), autorizzazione espressa, silenzio assenso - comunicazione.</t>
  </si>
  <si>
    <t>Gestione e rilascio delle autorizzazione di P.S. e polizia Amministrativa da parte degli esercenti richiedenti, previa verifica dei requisiti</t>
  </si>
  <si>
    <t>Cura della parte burocratica inerente gli esercizi di somministrazione  al pubblico di alimenti e bevande consistente nella preventiva individuazione del regime giuridico a cui debbono essere sottoposti i vari interventi, nella verifica della documentazione prodotta e dei requisiti soggettivi previsti dalla legge per l’esercizio dell’attività commerciale e nel successivo rilascio dell’autorizzazione espressa, quando prevista dalla legge.</t>
  </si>
  <si>
    <t>Cura della parte burocratica inerente le attività che necessitano di un titolo abilitativo di polizia amministrativa, consistente nella preventiva individuazione del regime giuridico a cui debbono essere sottoposti i vari interventi, nella verifica della documentazione prodotta e dei requisiti soggettivi previsti dalla legge per l’esercizio dell’attività commerciale e nel successivo rilascio dell’autorizzazione espressa, quando prevista dalla legge.</t>
  </si>
  <si>
    <t>Rilascio dei titoli abilitativi di seguito indicati: segnalazione certificata di inizio attività (Scia semplice, unica o condizionata), autorizzazione espressa, silenzio assenso - comunicazione.</t>
  </si>
  <si>
    <t>Assicurare la massima sicurezza sia in termini di security che di safety, durante lo svolgimento di pubbliche manifestazioni, anche in relazione al pericolo derivante dalla minaccia terroristica.</t>
  </si>
  <si>
    <t>Verifica preliminare della documentazione in materia di sicurezza di volta in volta prodotta dagli organizzatori delle varie manifestazioni che caratterizzano la Città di Cherasco e trasmissione della stessa alle Autorità competenti per le eventuali, successive valutazioni.</t>
  </si>
  <si>
    <t>individuazione del regime giuridico a cui debbono essere sottoposti le varie istanze inerenti il comercio su aree pubbliche, mediante verifica della documentazione prodotta e dei requisiti soggettivi previsti dalla legge per l’esercizio dell’attività commerciale e nel successivo rilascio dell’autorizzazione espressa, quando prevista dalla legge.</t>
  </si>
  <si>
    <t>individuazione del regime giuridico a cui debbono essere sottoposte le varie istanze inerenti gli esercizi commericali, verifica della documentazione prodotta e dei requisiti soggettivi previsti dalla legge per l’esercizio dell’attività commerciale e nel successivo rilascio dell’autorizzazione espressa, quando prevista dalla legge.</t>
  </si>
  <si>
    <t>campi a cura del Nucleo di Valutazione</t>
  </si>
  <si>
    <t>Interventi mirati alla risoluzione ed al supporto inerenti gli aspetti tecnici, legali e transattivi al fine della risoluzione delle varie situazioni di criticità dovuto, fra l'altro, alla legislazione in materia di contenimento della spesa pubblica, alla modalità di affidamento degli appalti, al monitoraggio dei procedimenti.</t>
  </si>
  <si>
    <t>PROTOCOLLO D'INTESA TRA IL COMUNE DI CHERASCO E L'ISTITUTO COMPRENSIVO "S. TARICCO" DI CHERASCO, PER L'ANNO SCOLASTICO 2019/2020.</t>
  </si>
  <si>
    <t>REALIZZAZIONE INTERVENTI MINORI</t>
  </si>
  <si>
    <t>CONSULENZA E  COORDINAMENTO CON I RESPONSABILI DEI SERVIZI</t>
  </si>
  <si>
    <t>PREDISPOSIZIONE REGOLAMENTO DEHORS</t>
  </si>
  <si>
    <t>PREDISPOSIZIONE REGOLAMENTO PER IL FUNZIONAMENTO DEL CONSIGLIO E DELLA GIUNTA</t>
  </si>
  <si>
    <t>Elaborare una strategia ampia che comprenda i vari aspetti: urbani – stradali - ambientali – edilizi e architettonici caratterizzanti il territorio comunale, distinguendo in primo luogo il contesto del centro cittadino da quello  delle frazioni oltre i fiumi Stura e Tanaro</t>
  </si>
  <si>
    <t>contemperare gli interessi privati con quelli pubblici di tutela del patrimonio artistico/architettonico della Città di Cherasco e della quiete cittadina</t>
  </si>
  <si>
    <t>Stesura di un apposito regolamento per il funzionamento del Consiglio, redatto ai sensi degli artt. 38 e 43 del T.U. 18 agosto 2000, n. 267 e dall’ articolo 22 del più volte citato Statuto.</t>
  </si>
  <si>
    <t>Revisione del vigente regolamento quale atto consequenziale all'approvazione del nuovo Statuto comunale approvato con deliberazione C.C. n. 40, adottata in data 19/07/2019</t>
  </si>
  <si>
    <t>UFFICIO SEGRETERIA</t>
  </si>
  <si>
    <t>Individuazione di professionisti archivisti qualificati per la razionalizzazione dell'archivio documentale; invio della richiesta di scarto alla Sovrintendenza del Beni Culturali per il nulla osta allo scarto; predisposizione di tutta la documentazione; coordinamento dei lavori</t>
  </si>
  <si>
    <t>Razionalizzare l'archivio documentale procedendo allo scarto dei documenti non sottoposti a vincoli di conservazione permanente</t>
  </si>
  <si>
    <t>CINEMA "GALATERI" - AFFIDAMENTO IN GESTIONE</t>
  </si>
  <si>
    <t>Incrementare la crescita culturale della Città e nel contempo offrire occasioni di incontro e di svago alla popolazione del territorio Cheraschese; valorizzazione e rilancio del Cinema storico</t>
  </si>
  <si>
    <t>Predisposizione del bando di gara; affidamento del servizio; stipula del contratto; individuazione soggetto per la gestione dellla biglietteria e relativo affidamento; domanda all'Agenzia delle Entrate per il rilascio delle carte; revisione dell'apparecchiatura; redazione del programma e relativa promozione; organizzazione di iniziative rivolte a particolari fasce d'età (over 65 e studenti)</t>
  </si>
  <si>
    <t>UFFICIO ISTRUZIONE</t>
  </si>
  <si>
    <t>INTRODUZIONE SISTEMA DI PAGAMENTO "PAGO PA" ED ACQUISTO SOFTWARE PER LA GESTIONE DEI SERVIZI SCOLASTICI</t>
  </si>
  <si>
    <t>Il cittadino ha la possibilità di ricevere in tempo reale l’attestazione dell’avvenuto pagamento e la Pubblica Amministrazione di chiudere automaticamente la posizione debitoria aperta</t>
  </si>
  <si>
    <t>Individuazione dell'operatore economico abilitato al sistema PAGO PA; accreditamento; predisposizione pagamenti online dei vari servizi offerti dall'ente; supporto al cittadino all'utilizzo; emisisone ruoli; accertamento dell'effettivo pagamento; invio sollecito ed eventuale trasmissione all'area incaricata per la riscossione coattiva.</t>
  </si>
  <si>
    <t>UFFICIO EVENTI, CULTURA, TURISMO</t>
  </si>
  <si>
    <t xml:space="preserve">CONCORSO "CALENDARIO NATURALISTICO DELLA CITTÁ DI CHERASCO" </t>
  </si>
  <si>
    <t>Redazione del bando; predisposizione modulistica di iscrizione; redazione del comunicato stampa e diffusione; invio del bando a tutti i concorrenti delle edizioni passate, ai Licei Artistici di tutta Italia e alle scuole di disegno naturalistico; gestione delle iscrizioni; nomina della giuria; organizzazione della serata di premiazione; allestimento della mostra; predisposizione degli atti amministrativi.</t>
  </si>
  <si>
    <t xml:space="preserve">Valorizzare gli aspetti peculiari e naturasitici del territorio; mantenere  viva la memoria tradizionale, riconosciuta come parte dell’identità personale e collettiva, maturando un forte senso di appartenenza alla comunità e ai propri valori identitari. </t>
  </si>
  <si>
    <t>UFFICIO SERVIZI ALLA PERSONA</t>
  </si>
  <si>
    <t>ADEGUAMENTO REGOLAMENTO "ALLOGGI COMUNALI PER EMERGENZA ABITATIVA - ASSEGNAZIONE - REGOLAMENTO COMUNALE"</t>
  </si>
  <si>
    <t>Predisposizione di un nuovo regolamento che disciplina i seguenti parametri: criteri per l’individuazione dei destinatari; requisiti per l’assegnazione; presentazione delle domande; durata dell’assegnazione; oneri a carico dell’assegnatario; cause di decadenza del diritto di occupazione</t>
  </si>
  <si>
    <t>Regolamentare la designazione degli alloggi comunali in conformità alla nuova normativa</t>
  </si>
  <si>
    <t>APPLICAZIONE NUOVA IMU</t>
  </si>
  <si>
    <t>PAGO PA</t>
  </si>
  <si>
    <t>AFFIDAMENTO SERVIZIO DI TESORERIA PER IL BIENNIO 2020-2021</t>
  </si>
  <si>
    <t>Predisposizione della delibera per l’approvazione delle nuove aliquote Imu; applicazione la nuova imposta con redazione dei modelli F24 per i contribuenti che ne facciano richiesta</t>
  </si>
  <si>
    <t>Semplificare dell’insieme delle tasse sulla casa e superamento del meccanismo di quantificazione dell’aliquota TASI</t>
  </si>
  <si>
    <t>Attivazione del servizio mediante aggiornamento del software; predisposizione dei bollettini con qrcode utili al pagamento con il nuovo sistema previsto dalla normativa</t>
  </si>
  <si>
    <t>TARI - ARERA</t>
  </si>
  <si>
    <t>Collaborazione con l'ARERA (Autorità di Regolazione per Energia Reti e Ambiente) fornendo i dati utili alla redazione del nuovo piano finanziario; porre in essere la corretta valutazione sull’applicazione del nuovo sistema a conguaglio 2020 oppure con effetto sulle bollette 2021</t>
  </si>
  <si>
    <t>Rendere più trasparenti i costi a carico dei cittadini e delle imprese</t>
  </si>
  <si>
    <t>Predisposizione del bando di gara per il nuovo affidamento del servizio di tesoreria per il biennnio 2020 - 2021</t>
  </si>
  <si>
    <t>Affidamento del servizio entro il corrente esercizio finanziario con il criterio dell'offerta economicamente più vantaggiosa</t>
  </si>
  <si>
    <t>POSSIBILE REFERENDUM PRIMAVERA 2020</t>
  </si>
  <si>
    <t>PROGETTO “UNA SCELTA IN COMUNE”</t>
  </si>
  <si>
    <t xml:space="preserve">REDDITO DI CITTADINANZA </t>
  </si>
  <si>
    <t>CONSULENZA E SUPPORTO AI CITTADINI PRATICHE RILASCIO     PASSAPORTO</t>
  </si>
  <si>
    <t>PARTECIPAZIONE AI CORSI DI AGGIORNAMENTO</t>
  </si>
  <si>
    <t xml:space="preserve">Predisposizione manifesti e modulistica per il normale svolgimento della tornata elettorale; raccolta firme dei candidati e dei sottoscrittori; rilascio della certificazione dei candidati e dei sottoscrittori; stampe liste sezionali per il seggio; rilascio duplicati tessere elettorali
</t>
  </si>
  <si>
    <t>Attenersi alle disposizioni impartite dal Ministero dell'Interno e dalle Prefetture</t>
  </si>
  <si>
    <t>CONCLUSIONE CENSIMENTO PERMANENTE DELLA POPOLAZIONE  E DELLE ABITAZIONI</t>
  </si>
  <si>
    <t>Espletamento  delle incombenze economico finanziare di rendicontazione e liquidazione dei compensi ai rilevatori ed ai membri dell’ufficio comunale di censimento</t>
  </si>
  <si>
    <t>Confrontare con la banca dati comunale e rettifica anagrafica sulla base dei dati reperiti dal censimento</t>
  </si>
  <si>
    <t>Invio documentazione informativa in materia di donazione organi e tessuti; raccolta e registrazione presso l'Ufficio delle dichiarazioni di volontà</t>
  </si>
  <si>
    <t>Creazione di una banca dati</t>
  </si>
  <si>
    <t xml:space="preserve">Adozione di  un piano di verifiche sostanziali e controlli anagrafici sulla composizione del nucleo familiare dichiarato in sede di domanda Rdc, in conformità a quanto stabilito in sede di Accordo in Conferenza Unificata del 4 luglio 2019 </t>
  </si>
  <si>
    <t>Verifica dei dati anagrafici, di residenza, composizione del nucleo famigliare;</t>
  </si>
  <si>
    <t>Predisposizione del modello per il rilascio del passaporto da consegnare in Questura, indicazioni per la compilazione,  eventuale certificazione da allegare e informazioni sulla modalità della prenotazione appuntamento on-line.</t>
  </si>
  <si>
    <t>Rendere maggiormente fruibile al cittadino il sistema di rilascio del passaporto</t>
  </si>
  <si>
    <t>Partecipazione ai corsi organizzati dall’ANUSCA, sia on-line che in aula,  (Associazione Nazione Ufficiali di Stato Civile e Anagrafe); Aggiornamento on-line e a mezzo stampa attraverso i notiziari ANUSCA, FORMULA MYO-EDK, RIVISTE E PUBBLICAZIONI VARIE; Eventuali corsi organizzati da organismi Statali (Prefettura, Istat etc…)</t>
  </si>
  <si>
    <t>Acquisire maggiore competenza in materia dei servizi demografici</t>
  </si>
  <si>
    <t>ADOZIONE PRELIMIARE E DEFINITIVA DELLA  VARIANTE PARZIALE N 19/R AL PIANO REGOLATORE GENERALE COMUNALE E REALIZZAZIONE DELLA MODIFICA AL PRGC AI SENSI DEL COMMA 12° DELL’ARTICOLO 17 DELLA L.R. 56/77 E S.M.I.;</t>
  </si>
  <si>
    <t>COMPLETAMENTO DELL’ITER E APPROVAZIONE DELL’ADEGUAMENTO DEL PIANO REGOLATORE CIMITERIALE SULLA BASE DELLE NUOVE ESIGENZE VENUTESI A CREARE IN SEGUITO AL MUTAMENTO DI ALCUNE POSIZIONI ALL’INTERNO DEI CIMITERI COMUNALI.</t>
  </si>
  <si>
    <t>DEFINIZIONE DEI PIANI ESECUTIVI CONVENZIONATI  CON    VERIFICA DELL’ESECUZIONE DELLE OPERE DI URBANIZZAZIONE  A SCOMPUTO  ED ACQUISIZIONE AL PATRIMONIO COMUNALE DELLE RELATIVE AREE PER SERVIZI PUBBLICI.</t>
  </si>
  <si>
    <t>REVISIONE DEL PIANO DI CLASSIFICAZIONE ACUSTICA COMUNALE</t>
  </si>
  <si>
    <t>CONDONI EDILIZI RIMASTI INEVASI - RIVISITAZIONE DELLE ISTANZE INEVASE, RICHIESTE INTEGRAZIONI DOVE NECESSARIO E CHIUSURA DI TUTTE LE ISTANZE POSSIBILI, CON ADOZIONE DEL PROVVEDIMENTE FINALE.</t>
  </si>
  <si>
    <t>DOTT. MARENGO MASSIMO</t>
  </si>
  <si>
    <t>Predisposizione di tutti gli atti necessari per l'approvazione di una nuova variante (n. 19/R) al vigente P.R.G.C., secondo gli indirizzi forniti dall'Amministrazione Comunale;  attuazione delle modifiche ex articolo 17 comma 12° della L.R. 56/77; avvio verifica VIA ai sensi della L.R. n. 40</t>
  </si>
  <si>
    <t>Il piano comunale di classificazione acustica è un atto tecnico-politico che pianifica gli obiettivi ambientali di un'area in relazione alle sorgenti sonore esistenti per le quali vengono fissati dei limiti. La classificazione acustica consiste nella suddivisione del territorio comunale in aree acusticamente omogenee a seguito di attenta analisi urbanistica del territorio stesso tramite lo studio della relazione tecnica del piano regolatore generale e delle relative norme tecniche di attuazione</t>
  </si>
  <si>
    <t>Pevenire il deterioramento di zone acusticamente non inquinate e di fornire un indispensabile strumento di pianificazione dello sviluppo urbanistico, commerciale, artigianale e industriale.</t>
  </si>
  <si>
    <t>Procedere ad una revisione del Piano Regolatore, qualora questa si renda necessaria per sopravvenute ragioni che determinano la totale o parziale inattuabilità del piano medesimo o la convenienza di migliorarlo.</t>
  </si>
  <si>
    <t>Attuazione delle attività connesse alla modifica del Piano Regolatore Cimiteriale; potenziamento della procedura informatica al fine di consentire ai professionisti di consultare tutto l'iter procedura della pratica presentata, interloquendo con lo sportello informatico;</t>
  </si>
  <si>
    <t xml:space="preserve">Il Piano Regolatore Cimiteriale o Piano Cimiteriale è un piano di settore (atipico) nell’ambito urbanistico  in materia igienico sanitaria che, nell’ambito del territorio di un Comune, regola l’evoluzione nel tempo della domanda. Le attività connesse all'obiettivo sono:  prevedere le necessità future di sepolture e loro tipologie, ampliare o ridefinire le aree cimiteriali e i vincoli relativi, individuazione delle norme tecniche di attuazione che regolano gli interventi operativi; </t>
  </si>
  <si>
    <t>definizione dei Piani Esecutivi Convenzionati  più vecchi, con controllo dell’esecuzione delle opere di urbanizzazione realizzate a scomputo di oneri di urbanizzazione ed acquisizione al patrimonio comunale dei relativi sedimi adibiti a servizio pubblico.</t>
  </si>
  <si>
    <t>Risultano giacenti molteplici Piani Esecutivi Convenzionati per i quali non vi è aggiornamento da anni per cui è necessario procedere alla rivisitazione con aggiornamento delle procedure in corso. Al fine di velocizzare la conclusione del procedimento richiesto, con il presente progetto si  attivano sollecitazioni, al fine di definire la procedura,  informando che, in difetto, verrà archiviata d’ufficio la pratica e di conseguenza, per la realizzazione delle opere richieste, gli interessati dovranno presentare una nuova istanza.</t>
  </si>
  <si>
    <t>L’obiettivo che ci si prefigge con questo progetto è quello di definire i Permessi di Costruire Convenzionati  più vecchi, con controllo dell’esecuzione delle opere di urbanizzazione  realizzate a scomputo di oneri di urbanizzazione ed acquisizione al patrimonio comunale dei relativi sedimi adibiti a servizio pubblico.</t>
  </si>
  <si>
    <t>Risultano giacenti molteplici Permessi di Costruire Convenzionati per i quali non vi è aggiornamento da anni per cui è necessario procedere alla rivisitazione con aggiornamento delle procedure in corso. Al fine di velocizzare la conclusione del procedimento richiesto, con il presente progetto si  attivano sollecitazioni, al fine di definire la procedura,  informando che, in difetto, verrà archiviata d’ufficio la pratica e di conseguenza, per la realizzazione delle opere richieste, gli interessati dovranno presentare una nuova istanza.</t>
  </si>
  <si>
    <t>Chiusura delle istanze rimase inevase; integrazione dei processi di informatizzazione attraverso lo sportello informatico;</t>
  </si>
  <si>
    <t xml:space="preserve">All’Ufficio tecnico comunale risultano ancora alcune istanze di condono edilizio risalenti al 1985/86. Alcune di esse non sono state integrate correttamente e pertanto ad oggi non sono rilasciabili; è necessario richiedere le integrazioni necessarie e concludere il procedimento amministrativo.
</t>
  </si>
  <si>
    <t>Progressivo restauro della Chiesa in particolare della sacrestia</t>
  </si>
  <si>
    <t>Acquisizione della progettazione e delle relative autorizzazione, Predisposizione delle pratiche di richiesta di finanziamento;</t>
  </si>
  <si>
    <t>10.1 - Manutenzione stradale rete viaria e costruzione rotatoria S.P. 662 Cappellazzo</t>
  </si>
  <si>
    <t>10.2 -  Sistemazione incrocio S.S. 231 Bricco - Via Fossano</t>
  </si>
  <si>
    <t>10.3 - Sistemazione piazzale scuole di Roreto</t>
  </si>
  <si>
    <t>10.4 - Interventi di mitigazione del rischio idrogeologico del versante afferente la località San Bartolomeo</t>
  </si>
  <si>
    <t>10.5 - Realizzazione campo sportivo d tiro con l'arco sito in Frazione Roreto</t>
  </si>
  <si>
    <t>10.7 - Interventi di viabilità nel centro storico</t>
  </si>
  <si>
    <t>10.8 - Altri interventi di viabilità</t>
  </si>
  <si>
    <t>10.10 - Lavori di costruzione della nuova scuola primaria di Cherasco da due sezioni</t>
  </si>
  <si>
    <t>10.11 - Lavori di costruzione di una nuova palestrina in frazione Bricco</t>
  </si>
  <si>
    <t>Redazione progettazione definitiva</t>
  </si>
  <si>
    <t>Sistemazione dell'area tra i plessi scolastici di Roreto</t>
  </si>
  <si>
    <t>Redazione progetto preliminare</t>
  </si>
  <si>
    <t>Redazione atti di esproprio</t>
  </si>
  <si>
    <t>10.6 - Interventi di edilizia scolastica</t>
  </si>
  <si>
    <t>Miglioramento sismico anche grqazie ad un contributo ottenuto dal MIT per la progettazione preliminare e definitiva</t>
  </si>
  <si>
    <t>Redazione progetto preliminare migliorativo della viabilità nel centro storico.</t>
  </si>
  <si>
    <t>Realizzazione di molteplici interventi di bitumatura delle strade dissestate.</t>
  </si>
  <si>
    <t>10.9 - Lavori di ristrutturazione dell'ex asilo sito in Frazione Veglia</t>
  </si>
  <si>
    <t>Approvazione primo lotto comprendente il rifacimento del tetto.</t>
  </si>
  <si>
    <t>Si è in attesa della comunicazine definitiva dell'ottenimento del Contributo Regionale al fine di poter partire con l'appalto</t>
  </si>
  <si>
    <t>Si prevede, entro l'anno 2021, la costruzione di una nuova palestrina  a servizio della scuola primaria in frazione Bricco;</t>
  </si>
  <si>
    <t>REALIZZAZIONE DEL PIANO DELLE OPERE PUBBLICHE</t>
  </si>
  <si>
    <t>Incremento dei controlli mirati al rispetto della segnaletica e dei divieto di accesso per gli autocarri provenienti da Pollenzo in direzione Roreto di Cherasco</t>
  </si>
  <si>
    <t>MAGGIORE CONTROLLO ETTRAVERSO RILEVATORE IL ETTRONICO DELLA VELOCITA’ SULLA S.P.661 (VIA LANGHE – CORSO L. EINAUDI) E S.P. 662 (VIA SAVIGLIANO).</t>
  </si>
  <si>
    <t>MAGGIORE CONTROLLO DEGLI AUTOCARRI CHE PERCORRONO LA S.P. 7 IN DIREZIONE RORETO DI CHERASCO</t>
  </si>
  <si>
    <t xml:space="preserve">
Negli ultimi mesi sono stati segnalati numerosi disagi e pericoli per la circolazione stradale conseguenti all’intensità del traffico e a numerosi automobilisti che percorrono a velocità sostenuta i tratto della S.P. n. 661 - Corso L. Einaudi, via Langhe e via Savigliano in fraz. Roreto di Cherasco. Attività previste: organizzazioni posti di blocco anche mediante utilizzo dell'apparecchiatura "Velomatic 512D;
</t>
  </si>
  <si>
    <t>Negli ultimi mesi sono stati segnalati numerosi conducenti con veicoli di massa a pieno carico superiore a 7, 5 t., i quali, incuranti del divieto di accesso imposto e reso noto mediante installazione di apposita segnaletica verticale, provenienti da Pollenzo, percorrono la S.P. n. 7 in direzione Roreto di Cherasco. Attività previste: organizzazione posti di blocco</t>
  </si>
  <si>
    <t>Educare gli automobilisti al rispetto dei limiti di velocità, mediante posti di blocco e sanzioni al non rispetto delle norme rilevate con autovelox</t>
  </si>
  <si>
    <t>Estenzione rete di videosorveglianza mediante attivazione di nuove telecamere in punti ritenuti strategici - controllo delle aree più a rischio, vigilanza e controllo del corretto conferimento, gestione, raccolta e smistamento dei rifiuti</t>
  </si>
  <si>
    <t>Monitoraggio costante del territorio  per una maggior sicurezza e tutela dei cittadini</t>
  </si>
  <si>
    <t xml:space="preserve">GESTIONE UFFICIO TURISTICO: MOSTRE, MERCATI ED EVENTI 
ANNI 2020 – 2021 – 2022.
</t>
  </si>
  <si>
    <t xml:space="preserve"> B</t>
  </si>
  <si>
    <t>Formalizzazione delibere di Giunta e affidamento dei vari servizi prima dell'inizio dell'a.s. con contestuale comunicazione all'utenza - emissione ruolo</t>
  </si>
</sst>
</file>

<file path=xl/styles.xml><?xml version="1.0" encoding="utf-8"?>
<styleSheet xmlns="http://schemas.openxmlformats.org/spreadsheetml/2006/main">
  <numFmts count="5">
    <numFmt numFmtId="44" formatCode="_-&quot;€&quot;\ * #,##0.00_-;\-&quot;€&quot;\ * #,##0.00_-;_-&quot;€&quot;\ * &quot;-&quot;??_-;_-@_-"/>
    <numFmt numFmtId="164" formatCode="_-[$€]\ * #,##0.00_-;\-[$€]\ * #,##0.00_-;_-[$€]\ * &quot;-&quot;??_-;_-@_-"/>
    <numFmt numFmtId="165" formatCode="&quot;€&quot;\ #,##0.00"/>
    <numFmt numFmtId="166" formatCode="0.000"/>
    <numFmt numFmtId="167" formatCode="0.00000"/>
  </numFmts>
  <fonts count="48">
    <font>
      <sz val="10"/>
      <name val="Arial"/>
    </font>
    <font>
      <sz val="10"/>
      <name val="Arial"/>
      <family val="2"/>
    </font>
    <font>
      <b/>
      <sz val="9"/>
      <name val="Arial"/>
      <family val="2"/>
    </font>
    <font>
      <b/>
      <vertAlign val="subscript"/>
      <sz val="10"/>
      <name val="Arial"/>
      <family val="2"/>
    </font>
    <font>
      <sz val="8"/>
      <name val="Arial"/>
      <family val="2"/>
    </font>
    <font>
      <b/>
      <sz val="14"/>
      <name val="Tahoma"/>
      <family val="2"/>
    </font>
    <font>
      <sz val="10"/>
      <name val="Tahoma"/>
      <family val="2"/>
    </font>
    <font>
      <b/>
      <sz val="12"/>
      <color indexed="81"/>
      <name val="Tahoma"/>
      <family val="2"/>
    </font>
    <font>
      <b/>
      <sz val="10"/>
      <name val="Tahoma"/>
      <family val="2"/>
    </font>
    <font>
      <b/>
      <sz val="9"/>
      <name val="Tahoma"/>
      <family val="2"/>
    </font>
    <font>
      <b/>
      <sz val="8"/>
      <name val="Tahoma"/>
      <family val="2"/>
    </font>
    <font>
      <sz val="8"/>
      <name val="Tahoma"/>
      <family val="2"/>
    </font>
    <font>
      <b/>
      <sz val="12"/>
      <name val="Tahoma"/>
      <family val="2"/>
    </font>
    <font>
      <sz val="9"/>
      <name val="Arial"/>
      <family val="2"/>
    </font>
    <font>
      <sz val="9"/>
      <name val="Tahoma"/>
      <family val="2"/>
    </font>
    <font>
      <sz val="8"/>
      <name val="Arial"/>
      <family val="2"/>
    </font>
    <font>
      <b/>
      <sz val="14"/>
      <name val="Arial"/>
      <family val="2"/>
    </font>
    <font>
      <b/>
      <sz val="12"/>
      <name val="Arial"/>
      <family val="2"/>
    </font>
    <font>
      <b/>
      <sz val="10"/>
      <color indexed="48"/>
      <name val="Tahoma"/>
      <family val="2"/>
    </font>
    <font>
      <b/>
      <sz val="10"/>
      <color indexed="48"/>
      <name val="Arial"/>
      <family val="2"/>
    </font>
    <font>
      <sz val="11"/>
      <name val="Tahoma"/>
      <family val="2"/>
    </font>
    <font>
      <b/>
      <sz val="11"/>
      <name val="Tahoma"/>
      <family val="2"/>
    </font>
    <font>
      <sz val="11"/>
      <name val="Arial"/>
      <family val="2"/>
    </font>
    <font>
      <sz val="9"/>
      <color indexed="9"/>
      <name val="Arial"/>
      <family val="2"/>
    </font>
    <font>
      <sz val="6"/>
      <name val="Tahoma"/>
      <family val="2"/>
    </font>
    <font>
      <sz val="10"/>
      <name val="Tahoma"/>
      <family val="2"/>
    </font>
    <font>
      <sz val="10"/>
      <color indexed="48"/>
      <name val="Tahoma"/>
      <family val="2"/>
    </font>
    <font>
      <sz val="10"/>
      <color indexed="13"/>
      <name val="Tahoma"/>
      <family val="2"/>
    </font>
    <font>
      <sz val="10"/>
      <color indexed="10"/>
      <name val="Arial"/>
      <family val="2"/>
    </font>
    <font>
      <b/>
      <sz val="8"/>
      <color indexed="10"/>
      <name val="Tahoma"/>
      <family val="2"/>
    </font>
    <font>
      <b/>
      <sz val="10"/>
      <color indexed="10"/>
      <name val="Tahoma"/>
      <family val="2"/>
    </font>
    <font>
      <b/>
      <sz val="12"/>
      <name val="Arial"/>
      <family val="2"/>
    </font>
    <font>
      <sz val="9"/>
      <color indexed="10"/>
      <name val="Arial"/>
      <family val="2"/>
    </font>
    <font>
      <sz val="8"/>
      <color indexed="13"/>
      <name val="Tahoma"/>
      <family val="2"/>
    </font>
    <font>
      <sz val="10"/>
      <name val="Arial"/>
      <family val="2"/>
    </font>
    <font>
      <sz val="8"/>
      <color indexed="58"/>
      <name val="Tahoma"/>
      <family val="2"/>
    </font>
    <font>
      <sz val="6"/>
      <color indexed="12"/>
      <name val="Tahoma"/>
      <family val="2"/>
    </font>
    <font>
      <b/>
      <sz val="9"/>
      <color indexed="81"/>
      <name val="Tahoma"/>
      <family val="2"/>
    </font>
    <font>
      <sz val="9"/>
      <color indexed="81"/>
      <name val="Tahoma"/>
      <family val="2"/>
    </font>
    <font>
      <b/>
      <sz val="10"/>
      <color indexed="12"/>
      <name val="Tahoma"/>
      <family val="2"/>
    </font>
    <font>
      <b/>
      <vertAlign val="subscript"/>
      <sz val="10"/>
      <name val="Tahoma"/>
      <family val="2"/>
    </font>
    <font>
      <b/>
      <sz val="10"/>
      <name val="Arial"/>
      <family val="2"/>
    </font>
    <font>
      <b/>
      <sz val="8"/>
      <color indexed="81"/>
      <name val="Tahoma"/>
      <family val="2"/>
    </font>
    <font>
      <sz val="8"/>
      <color indexed="81"/>
      <name val="Tahoma"/>
      <family val="2"/>
    </font>
    <font>
      <sz val="10"/>
      <color indexed="81"/>
      <name val="Arial"/>
      <family val="2"/>
    </font>
    <font>
      <sz val="7"/>
      <name val="Tahoma"/>
      <family val="2"/>
    </font>
    <font>
      <sz val="11"/>
      <name val="Calibri"/>
      <family val="2"/>
    </font>
    <font>
      <sz val="8"/>
      <color rgb="FF000000"/>
      <name val="Tahoma"/>
      <family val="2"/>
    </font>
  </fonts>
  <fills count="12">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51"/>
        <bgColor indexed="64"/>
      </patternFill>
    </fill>
    <fill>
      <patternFill patternType="solid">
        <fgColor indexed="43"/>
        <bgColor indexed="64"/>
      </patternFill>
    </fill>
    <fill>
      <patternFill patternType="solid">
        <fgColor indexed="47"/>
        <bgColor indexed="64"/>
      </patternFill>
    </fill>
    <fill>
      <patternFill patternType="solid">
        <fgColor indexed="52"/>
        <bgColor indexed="64"/>
      </patternFill>
    </fill>
    <fill>
      <patternFill patternType="solid">
        <fgColor theme="0"/>
        <bgColor indexed="64"/>
      </patternFill>
    </fill>
  </fills>
  <borders count="72">
    <border>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hair">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hair">
        <color indexed="64"/>
      </left>
      <right style="hair">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hair">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hair">
        <color indexed="64"/>
      </bottom>
      <diagonal/>
    </border>
    <border>
      <left/>
      <right/>
      <top style="medium">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s>
  <cellStyleXfs count="4">
    <xf numFmtId="0" fontId="0" fillId="0" borderId="0"/>
    <xf numFmtId="164" fontId="1" fillId="0" borderId="0" applyFont="0" applyFill="0" applyBorder="0" applyAlignment="0" applyProtection="0"/>
    <xf numFmtId="0" fontId="1" fillId="0" borderId="0" applyFill="0"/>
    <xf numFmtId="9" fontId="1" fillId="0" borderId="0" applyFont="0" applyFill="0" applyBorder="0" applyAlignment="0" applyProtection="0"/>
  </cellStyleXfs>
  <cellXfs count="358">
    <xf numFmtId="0" fontId="0" fillId="0" borderId="0" xfId="0"/>
    <xf numFmtId="0" fontId="3" fillId="0" borderId="0" xfId="0" applyFont="1" applyAlignment="1">
      <alignment horizontal="center" wrapText="1"/>
    </xf>
    <xf numFmtId="0" fontId="6" fillId="0" borderId="0" xfId="0" applyFont="1"/>
    <xf numFmtId="0" fontId="8" fillId="2" borderId="1" xfId="0" applyFont="1" applyFill="1" applyBorder="1" applyAlignment="1">
      <alignment horizontal="center" vertical="center" wrapText="1"/>
    </xf>
    <xf numFmtId="0" fontId="6" fillId="3" borderId="2" xfId="0" applyFont="1" applyFill="1" applyBorder="1"/>
    <xf numFmtId="0" fontId="6" fillId="3" borderId="3" xfId="0" applyFont="1" applyFill="1" applyBorder="1" applyAlignment="1">
      <alignment horizontal="center"/>
    </xf>
    <xf numFmtId="0" fontId="11" fillId="3" borderId="4" xfId="0" applyFont="1" applyFill="1" applyBorder="1" applyAlignment="1">
      <alignment horizontal="center"/>
    </xf>
    <xf numFmtId="0" fontId="6" fillId="0" borderId="0" xfId="0" applyFont="1" applyBorder="1" applyAlignment="1"/>
    <xf numFmtId="0" fontId="5" fillId="0" borderId="0" xfId="0" applyFont="1" applyFill="1" applyBorder="1"/>
    <xf numFmtId="2" fontId="5" fillId="0" borderId="0" xfId="0" applyNumberFormat="1" applyFont="1" applyFill="1" applyBorder="1"/>
    <xf numFmtId="0" fontId="8" fillId="2" borderId="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3" borderId="6" xfId="0" applyFont="1" applyFill="1" applyBorder="1" applyAlignment="1">
      <alignment horizontal="center"/>
    </xf>
    <xf numFmtId="164" fontId="8" fillId="2" borderId="7" xfId="1" applyFont="1" applyFill="1" applyBorder="1" applyAlignment="1">
      <alignment horizontal="center" vertical="center" wrapText="1"/>
    </xf>
    <xf numFmtId="0" fontId="6" fillId="0" borderId="8" xfId="0" applyFont="1" applyBorder="1"/>
    <xf numFmtId="0" fontId="6" fillId="0" borderId="9" xfId="0" applyFont="1" applyBorder="1"/>
    <xf numFmtId="0" fontId="12" fillId="0" borderId="9" xfId="0" applyFont="1" applyBorder="1"/>
    <xf numFmtId="0" fontId="12" fillId="0" borderId="9" xfId="0" applyFont="1" applyBorder="1" applyAlignment="1">
      <alignment horizontal="center"/>
    </xf>
    <xf numFmtId="164" fontId="17" fillId="0" borderId="10" xfId="0" applyNumberFormat="1" applyFont="1" applyBorder="1" applyAlignment="1">
      <alignment horizontal="center"/>
    </xf>
    <xf numFmtId="0" fontId="11" fillId="0" borderId="0" xfId="0" applyFont="1" applyFill="1" applyBorder="1"/>
    <xf numFmtId="0" fontId="10" fillId="0" borderId="0" xfId="0" applyFont="1" applyFill="1" applyBorder="1" applyAlignment="1">
      <alignment horizontal="center" vertical="center" wrapText="1"/>
    </xf>
    <xf numFmtId="0" fontId="15" fillId="0" borderId="0" xfId="0" applyFont="1" applyFill="1" applyBorder="1"/>
    <xf numFmtId="0" fontId="20" fillId="0" borderId="0" xfId="0" applyFont="1" applyFill="1" applyBorder="1"/>
    <xf numFmtId="0" fontId="20" fillId="0" borderId="0" xfId="0" applyFont="1"/>
    <xf numFmtId="0" fontId="21" fillId="4" borderId="11" xfId="0" applyFont="1" applyFill="1" applyBorder="1"/>
    <xf numFmtId="164" fontId="21" fillId="0" borderId="11" xfId="1" applyFont="1" applyBorder="1"/>
    <xf numFmtId="0" fontId="22" fillId="0" borderId="0" xfId="0" applyFont="1"/>
    <xf numFmtId="2" fontId="21" fillId="4" borderId="10" xfId="0" applyNumberFormat="1" applyFont="1" applyFill="1" applyBorder="1"/>
    <xf numFmtId="0" fontId="21" fillId="0" borderId="0" xfId="0" applyFont="1" applyFill="1" applyBorder="1"/>
    <xf numFmtId="2" fontId="21" fillId="0" borderId="0" xfId="0" applyNumberFormat="1" applyFont="1" applyFill="1" applyBorder="1"/>
    <xf numFmtId="0" fontId="21" fillId="0" borderId="0" xfId="0" applyFont="1"/>
    <xf numFmtId="0" fontId="21" fillId="4" borderId="11" xfId="0" applyFont="1" applyFill="1" applyBorder="1" applyAlignment="1"/>
    <xf numFmtId="0" fontId="6" fillId="5" borderId="12" xfId="0" applyFont="1" applyFill="1" applyBorder="1" applyProtection="1">
      <protection locked="0" hidden="1"/>
    </xf>
    <xf numFmtId="0" fontId="6" fillId="5" borderId="0" xfId="0" applyFont="1" applyFill="1" applyBorder="1" applyProtection="1">
      <protection locked="0" hidden="1"/>
    </xf>
    <xf numFmtId="0" fontId="6" fillId="5" borderId="2" xfId="0" applyFont="1" applyFill="1" applyBorder="1" applyProtection="1">
      <protection locked="0" hidden="1"/>
    </xf>
    <xf numFmtId="0" fontId="26" fillId="5" borderId="0" xfId="0" applyFont="1" applyFill="1" applyBorder="1" applyProtection="1">
      <protection locked="0" hidden="1"/>
    </xf>
    <xf numFmtId="0" fontId="24" fillId="5" borderId="0" xfId="0" applyFont="1" applyFill="1" applyBorder="1" applyAlignment="1" applyProtection="1">
      <alignment horizontal="center"/>
      <protection locked="0" hidden="1"/>
    </xf>
    <xf numFmtId="0" fontId="6" fillId="5" borderId="0" xfId="0" applyFont="1" applyFill="1" applyBorder="1" applyAlignment="1" applyProtection="1">
      <alignment horizontal="center"/>
      <protection locked="0" hidden="1"/>
    </xf>
    <xf numFmtId="0" fontId="6" fillId="6" borderId="4" xfId="0" applyFont="1" applyFill="1" applyBorder="1" applyAlignment="1" applyProtection="1">
      <alignment horizontal="center"/>
      <protection locked="0" hidden="1"/>
    </xf>
    <xf numFmtId="0" fontId="6" fillId="0" borderId="4" xfId="0" applyNumberFormat="1" applyFont="1" applyFill="1" applyBorder="1" applyAlignment="1" applyProtection="1">
      <alignment horizontal="center"/>
      <protection locked="0" hidden="1"/>
    </xf>
    <xf numFmtId="0" fontId="6" fillId="5" borderId="13" xfId="0" applyFont="1" applyFill="1" applyBorder="1" applyAlignment="1" applyProtection="1">
      <alignment horizontal="right"/>
      <protection locked="0" hidden="1"/>
    </xf>
    <xf numFmtId="0" fontId="6" fillId="5" borderId="3" xfId="0" applyFont="1" applyFill="1" applyBorder="1" applyAlignment="1" applyProtection="1">
      <alignment horizontal="center"/>
      <protection locked="0" hidden="1"/>
    </xf>
    <xf numFmtId="0" fontId="6" fillId="5" borderId="14" xfId="0" applyFont="1" applyFill="1" applyBorder="1" applyAlignment="1" applyProtection="1">
      <alignment horizontal="right"/>
      <protection locked="0" hidden="1"/>
    </xf>
    <xf numFmtId="0" fontId="6" fillId="5" borderId="15" xfId="0" applyFont="1" applyFill="1" applyBorder="1" applyAlignment="1" applyProtection="1">
      <alignment horizontal="center"/>
      <protection locked="0" hidden="1"/>
    </xf>
    <xf numFmtId="0" fontId="6" fillId="5" borderId="4" xfId="0" applyFont="1" applyFill="1" applyBorder="1" applyAlignment="1" applyProtection="1">
      <alignment horizontal="right"/>
      <protection locked="0" hidden="1"/>
    </xf>
    <xf numFmtId="0" fontId="6" fillId="5" borderId="1" xfId="0" applyFont="1" applyFill="1" applyBorder="1" applyAlignment="1" applyProtection="1">
      <alignment horizontal="center"/>
      <protection locked="0" hidden="1"/>
    </xf>
    <xf numFmtId="0" fontId="6" fillId="5" borderId="16" xfId="0" applyFont="1" applyFill="1" applyBorder="1" applyProtection="1">
      <protection locked="0" hidden="1"/>
    </xf>
    <xf numFmtId="0" fontId="6" fillId="5" borderId="5" xfId="0" applyFont="1" applyFill="1" applyBorder="1" applyProtection="1">
      <protection locked="0" hidden="1"/>
    </xf>
    <xf numFmtId="0" fontId="6" fillId="0" borderId="0" xfId="0" applyFont="1" applyProtection="1">
      <protection locked="0"/>
    </xf>
    <xf numFmtId="0" fontId="8" fillId="2" borderId="1" xfId="0" applyFont="1" applyFill="1" applyBorder="1" applyAlignment="1">
      <alignment vertical="center" wrapText="1"/>
    </xf>
    <xf numFmtId="0" fontId="8" fillId="2" borderId="17" xfId="0" applyFont="1" applyFill="1" applyBorder="1" applyAlignment="1">
      <alignment vertical="center" wrapText="1"/>
    </xf>
    <xf numFmtId="0" fontId="1" fillId="0" borderId="0" xfId="0" applyFont="1"/>
    <xf numFmtId="0" fontId="1" fillId="3" borderId="1" xfId="0" applyFont="1" applyFill="1" applyBorder="1" applyAlignment="1">
      <alignment horizontal="center"/>
    </xf>
    <xf numFmtId="0" fontId="1" fillId="3" borderId="4" xfId="0" applyFont="1" applyFill="1" applyBorder="1" applyAlignment="1">
      <alignment horizontal="center"/>
    </xf>
    <xf numFmtId="0" fontId="1" fillId="7" borderId="4" xfId="0" applyFont="1" applyFill="1" applyBorder="1" applyAlignment="1">
      <alignment horizontal="center"/>
    </xf>
    <xf numFmtId="0" fontId="8" fillId="2" borderId="4" xfId="0" applyFont="1" applyFill="1" applyBorder="1" applyAlignment="1">
      <alignment horizontal="center" vertical="center" wrapText="1"/>
    </xf>
    <xf numFmtId="0" fontId="6" fillId="3" borderId="4" xfId="0" applyFont="1" applyFill="1" applyBorder="1"/>
    <xf numFmtId="0" fontId="11" fillId="3" borderId="18" xfId="0" applyFont="1" applyFill="1" applyBorder="1" applyAlignment="1">
      <alignment horizontal="center"/>
    </xf>
    <xf numFmtId="0" fontId="6" fillId="3" borderId="4" xfId="0" applyFont="1" applyFill="1" applyBorder="1" applyAlignment="1">
      <alignment horizontal="center"/>
    </xf>
    <xf numFmtId="0" fontId="16" fillId="8" borderId="9" xfId="0" applyFont="1" applyFill="1" applyBorder="1" applyAlignment="1">
      <alignment horizontal="center"/>
    </xf>
    <xf numFmtId="0" fontId="16" fillId="8" borderId="10" xfId="0" applyFont="1" applyFill="1" applyBorder="1" applyAlignment="1">
      <alignment horizontal="center"/>
    </xf>
    <xf numFmtId="0" fontId="6" fillId="3" borderId="17" xfId="0" applyFont="1" applyFill="1" applyBorder="1" applyAlignment="1"/>
    <xf numFmtId="0" fontId="6" fillId="3" borderId="15" xfId="0" applyFont="1" applyFill="1" applyBorder="1"/>
    <xf numFmtId="0" fontId="21" fillId="0" borderId="11" xfId="0" applyFont="1" applyBorder="1" applyAlignment="1">
      <alignment horizontal="center"/>
    </xf>
    <xf numFmtId="1" fontId="1" fillId="0" borderId="1" xfId="0" applyNumberFormat="1" applyFont="1" applyFill="1" applyBorder="1" applyAlignment="1">
      <alignment horizontal="center" vertical="center"/>
    </xf>
    <xf numFmtId="0" fontId="1" fillId="4" borderId="4"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4" xfId="0" applyFont="1" applyBorder="1" applyAlignment="1">
      <alignment horizontal="center" vertical="center" wrapText="1"/>
    </xf>
    <xf numFmtId="9" fontId="8" fillId="0" borderId="0" xfId="3" applyFont="1" applyFill="1" applyAlignment="1">
      <alignment horizontal="center"/>
    </xf>
    <xf numFmtId="0" fontId="6" fillId="9" borderId="0" xfId="0" applyFont="1" applyFill="1" applyAlignment="1">
      <alignment horizontal="center" vertical="center"/>
    </xf>
    <xf numFmtId="0" fontId="6" fillId="0" borderId="0" xfId="0" applyFont="1" applyAlignment="1">
      <alignment horizontal="center" vertical="center"/>
    </xf>
    <xf numFmtId="0" fontId="8" fillId="9" borderId="0" xfId="0" applyFont="1" applyFill="1" applyAlignment="1">
      <alignment horizontal="center" vertical="center"/>
    </xf>
    <xf numFmtId="9" fontId="1" fillId="0" borderId="0" xfId="0" applyNumberFormat="1" applyFont="1"/>
    <xf numFmtId="0" fontId="32" fillId="0" borderId="0" xfId="2" applyFont="1" applyFill="1" applyBorder="1" applyAlignment="1" applyProtection="1">
      <alignment horizontal="left" vertical="center" wrapText="1"/>
      <protection locked="0"/>
    </xf>
    <xf numFmtId="0" fontId="13" fillId="2" borderId="0" xfId="2" applyFont="1" applyFill="1" applyBorder="1" applyAlignment="1" applyProtection="1">
      <alignment horizontal="left" vertical="center" wrapText="1"/>
      <protection locked="0"/>
    </xf>
    <xf numFmtId="0" fontId="23" fillId="0" borderId="0" xfId="2" applyFont="1" applyFill="1" applyBorder="1" applyAlignment="1" applyProtection="1">
      <alignment horizontal="left" vertical="center" wrapText="1"/>
      <protection locked="0"/>
    </xf>
    <xf numFmtId="0" fontId="13" fillId="0" borderId="0" xfId="2" applyFont="1" applyBorder="1" applyAlignment="1" applyProtection="1">
      <alignment horizontal="left" vertical="center" wrapText="1"/>
      <protection locked="0"/>
    </xf>
    <xf numFmtId="0" fontId="28" fillId="0" borderId="0" xfId="2" applyFont="1" applyFill="1" applyAlignment="1" applyProtection="1">
      <alignment horizontal="center" vertical="center" wrapText="1"/>
      <protection locked="0"/>
    </xf>
    <xf numFmtId="0" fontId="0" fillId="2" borderId="4" xfId="2" applyFont="1" applyFill="1" applyBorder="1" applyAlignment="1" applyProtection="1">
      <alignment horizontal="center" vertical="center" wrapText="1"/>
      <protection locked="0"/>
    </xf>
    <xf numFmtId="0" fontId="0" fillId="2" borderId="4" xfId="2" applyFont="1" applyFill="1" applyBorder="1" applyAlignment="1" applyProtection="1">
      <alignment horizontal="center" vertical="center" textRotation="90" wrapText="1"/>
      <protection locked="0"/>
    </xf>
    <xf numFmtId="0" fontId="0" fillId="0" borderId="0" xfId="2" applyFont="1" applyFill="1" applyAlignment="1" applyProtection="1">
      <alignment horizontal="center" vertical="center" wrapText="1"/>
      <protection locked="0"/>
    </xf>
    <xf numFmtId="0" fontId="0" fillId="0" borderId="0" xfId="2" applyFont="1" applyAlignment="1" applyProtection="1">
      <alignment horizontal="center" vertical="center" wrapText="1"/>
      <protection locked="0"/>
    </xf>
    <xf numFmtId="0" fontId="13" fillId="0" borderId="0" xfId="2" applyFont="1" applyFill="1" applyBorder="1" applyAlignment="1" applyProtection="1">
      <alignment horizontal="left" vertical="center" wrapText="1"/>
      <protection locked="0"/>
    </xf>
    <xf numFmtId="0" fontId="32" fillId="0" borderId="0" xfId="2" applyFont="1" applyFill="1" applyAlignment="1" applyProtection="1">
      <alignment horizontal="left" vertical="center" wrapText="1"/>
      <protection locked="0"/>
    </xf>
    <xf numFmtId="0" fontId="13" fillId="0" borderId="0" xfId="2" applyFont="1" applyAlignment="1" applyProtection="1">
      <alignment horizontal="left" vertical="center" wrapText="1"/>
      <protection locked="0"/>
    </xf>
    <xf numFmtId="0" fontId="23" fillId="0" borderId="0" xfId="2" applyFont="1" applyFill="1" applyAlignment="1" applyProtection="1">
      <alignment horizontal="left" vertical="center" wrapText="1"/>
      <protection locked="0"/>
    </xf>
    <xf numFmtId="0" fontId="13" fillId="2" borderId="0" xfId="2" applyFont="1" applyFill="1" applyBorder="1" applyAlignment="1" applyProtection="1">
      <alignment horizontal="center" vertical="center" wrapText="1"/>
    </xf>
    <xf numFmtId="0" fontId="0" fillId="2" borderId="4" xfId="2" applyFont="1" applyFill="1" applyBorder="1" applyAlignment="1" applyProtection="1">
      <alignment horizontal="center" vertical="center" textRotation="90" wrapText="1"/>
    </xf>
    <xf numFmtId="0" fontId="13" fillId="0" borderId="0" xfId="2" applyFont="1" applyBorder="1" applyAlignment="1" applyProtection="1">
      <alignment horizontal="center" vertical="center" wrapText="1"/>
    </xf>
    <xf numFmtId="0" fontId="13" fillId="0" borderId="0" xfId="2" applyFont="1" applyAlignment="1" applyProtection="1">
      <alignment horizontal="center" vertical="center" wrapText="1"/>
    </xf>
    <xf numFmtId="0" fontId="20" fillId="0" borderId="0" xfId="0" applyFont="1" applyFill="1" applyBorder="1" applyProtection="1">
      <protection locked="0"/>
    </xf>
    <xf numFmtId="0" fontId="21" fillId="0" borderId="0" xfId="0" applyFont="1" applyFill="1" applyBorder="1" applyAlignment="1" applyProtection="1">
      <protection locked="0"/>
    </xf>
    <xf numFmtId="0" fontId="21" fillId="4" borderId="11" xfId="0" applyFont="1" applyFill="1" applyBorder="1" applyProtection="1">
      <protection locked="0"/>
    </xf>
    <xf numFmtId="0" fontId="22" fillId="0" borderId="0" xfId="0" applyFont="1" applyProtection="1">
      <protection locked="0"/>
    </xf>
    <xf numFmtId="0" fontId="20" fillId="0" borderId="0" xfId="0" applyFont="1" applyProtection="1">
      <protection locked="0"/>
    </xf>
    <xf numFmtId="0" fontId="11" fillId="0" borderId="0" xfId="0" applyFont="1" applyFill="1" applyBorder="1" applyProtection="1">
      <protection locked="0"/>
    </xf>
    <xf numFmtId="0" fontId="6" fillId="0" borderId="0" xfId="0" applyFont="1" applyBorder="1" applyAlignment="1" applyProtection="1">
      <protection locked="0"/>
    </xf>
    <xf numFmtId="0" fontId="5" fillId="0" borderId="0" xfId="0" applyFont="1" applyFill="1" applyBorder="1" applyProtection="1">
      <protection locked="0"/>
    </xf>
    <xf numFmtId="2" fontId="5" fillId="0" borderId="0" xfId="0" applyNumberFormat="1" applyFont="1" applyFill="1" applyBorder="1" applyProtection="1">
      <protection locked="0"/>
    </xf>
    <xf numFmtId="0" fontId="1" fillId="0" borderId="0" xfId="0" applyFont="1" applyProtection="1">
      <protection locked="0"/>
    </xf>
    <xf numFmtId="49" fontId="11" fillId="8" borderId="8" xfId="0" applyNumberFormat="1" applyFont="1" applyFill="1" applyBorder="1" applyProtection="1">
      <protection locked="0"/>
    </xf>
    <xf numFmtId="49" fontId="5" fillId="8" borderId="9" xfId="0" applyNumberFormat="1" applyFont="1" applyFill="1" applyBorder="1" applyAlignment="1" applyProtection="1">
      <alignment horizontal="left"/>
      <protection locked="0"/>
    </xf>
    <xf numFmtId="49" fontId="16" fillId="8" borderId="9" xfId="0" applyNumberFormat="1" applyFont="1" applyFill="1" applyBorder="1" applyAlignment="1" applyProtection="1">
      <alignment horizontal="center"/>
      <protection locked="0"/>
    </xf>
    <xf numFmtId="49" fontId="16" fillId="8" borderId="10" xfId="0" applyNumberFormat="1" applyFont="1" applyFill="1" applyBorder="1" applyAlignment="1" applyProtection="1">
      <alignment horizontal="center"/>
      <protection locked="0"/>
    </xf>
    <xf numFmtId="0" fontId="8" fillId="2" borderId="1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protection locked="0"/>
    </xf>
    <xf numFmtId="0" fontId="1" fillId="8" borderId="4" xfId="0" applyFont="1" applyFill="1" applyBorder="1" applyProtection="1">
      <protection locked="0"/>
    </xf>
    <xf numFmtId="0" fontId="1" fillId="7" borderId="4" xfId="0" applyFont="1" applyFill="1" applyBorder="1" applyAlignment="1" applyProtection="1">
      <alignment horizontal="center"/>
      <protection locked="0"/>
    </xf>
    <xf numFmtId="0" fontId="15" fillId="0" borderId="0" xfId="0" applyFont="1" applyFill="1" applyBorder="1" applyProtection="1">
      <protection locked="0"/>
    </xf>
    <xf numFmtId="0" fontId="1" fillId="0" borderId="0" xfId="0" applyFont="1" applyBorder="1" applyAlignment="1" applyProtection="1">
      <alignment horizontal="center"/>
      <protection locked="0"/>
    </xf>
    <xf numFmtId="0" fontId="1"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xf>
    <xf numFmtId="2" fontId="21" fillId="4" borderId="10" xfId="0" applyNumberFormat="1" applyFont="1" applyFill="1" applyBorder="1" applyAlignment="1" applyProtection="1">
      <alignment horizontal="center"/>
      <protection locked="0"/>
    </xf>
    <xf numFmtId="164" fontId="21" fillId="0" borderId="11" xfId="1" applyFont="1" applyBorder="1" applyAlignment="1" applyProtection="1">
      <alignment horizontal="center"/>
      <protection locked="0"/>
    </xf>
    <xf numFmtId="0" fontId="6" fillId="3" borderId="4" xfId="0" applyFont="1" applyFill="1" applyBorder="1" applyAlignment="1" applyProtection="1">
      <alignment horizontal="center"/>
      <protection locked="0"/>
    </xf>
    <xf numFmtId="0" fontId="11" fillId="3" borderId="4" xfId="0" applyFont="1" applyFill="1" applyBorder="1" applyAlignment="1" applyProtection="1">
      <alignment horizontal="center"/>
      <protection locked="0"/>
    </xf>
    <xf numFmtId="164" fontId="4" fillId="3" borderId="4" xfId="0" applyNumberFormat="1" applyFont="1" applyFill="1" applyBorder="1" applyAlignment="1" applyProtection="1">
      <alignment horizontal="center"/>
      <protection locked="0"/>
    </xf>
    <xf numFmtId="0" fontId="1" fillId="3" borderId="4" xfId="0" applyFont="1" applyFill="1" applyBorder="1" applyAlignment="1" applyProtection="1">
      <alignment horizontal="center"/>
      <protection locked="0"/>
    </xf>
    <xf numFmtId="0" fontId="33" fillId="3" borderId="4" xfId="0" applyFont="1" applyFill="1" applyBorder="1" applyProtection="1">
      <protection locked="0"/>
    </xf>
    <xf numFmtId="0" fontId="27" fillId="3" borderId="4" xfId="0" applyFont="1" applyFill="1" applyBorder="1" applyAlignment="1" applyProtection="1">
      <protection locked="0"/>
    </xf>
    <xf numFmtId="0" fontId="27" fillId="3" borderId="4" xfId="0" applyFont="1" applyFill="1" applyBorder="1" applyProtection="1">
      <protection locked="0"/>
    </xf>
    <xf numFmtId="0" fontId="11" fillId="0" borderId="0"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left"/>
      <protection locked="0"/>
    </xf>
    <xf numFmtId="0" fontId="34" fillId="0" borderId="0" xfId="0" applyFont="1" applyAlignment="1" applyProtection="1">
      <alignment horizontal="left"/>
      <protection locked="0"/>
    </xf>
    <xf numFmtId="0" fontId="35" fillId="5" borderId="21" xfId="0" applyFont="1" applyFill="1" applyBorder="1" applyProtection="1">
      <protection hidden="1"/>
    </xf>
    <xf numFmtId="0" fontId="8" fillId="2" borderId="22" xfId="0"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0" fontId="10" fillId="2" borderId="6" xfId="0" applyFont="1" applyFill="1" applyBorder="1" applyAlignment="1" applyProtection="1">
      <alignment horizontal="center" vertical="center" wrapText="1"/>
      <protection locked="0"/>
    </xf>
    <xf numFmtId="0" fontId="10" fillId="2" borderId="23" xfId="0" applyFont="1" applyFill="1" applyBorder="1" applyAlignment="1" applyProtection="1">
      <alignment horizontal="center" vertical="center" wrapText="1"/>
      <protection locked="0"/>
    </xf>
    <xf numFmtId="0" fontId="33" fillId="3" borderId="22" xfId="0" applyFont="1" applyFill="1" applyBorder="1" applyProtection="1">
      <protection locked="0"/>
    </xf>
    <xf numFmtId="10" fontId="36" fillId="3" borderId="4" xfId="0" applyNumberFormat="1" applyFont="1" applyFill="1" applyBorder="1" applyAlignment="1" applyProtection="1">
      <alignment horizontal="center" vertical="center" wrapText="1"/>
      <protection locked="0"/>
    </xf>
    <xf numFmtId="165" fontId="36" fillId="3" borderId="6" xfId="0" applyNumberFormat="1" applyFont="1" applyFill="1" applyBorder="1" applyAlignment="1" applyProtection="1">
      <alignment horizontal="center" vertical="center" wrapText="1"/>
      <protection locked="0"/>
    </xf>
    <xf numFmtId="0" fontId="6" fillId="0" borderId="24" xfId="0" applyFont="1" applyBorder="1"/>
    <xf numFmtId="10" fontId="8" fillId="0" borderId="25" xfId="0" applyNumberFormat="1" applyFont="1" applyBorder="1" applyAlignment="1">
      <alignment horizontal="center"/>
    </xf>
    <xf numFmtId="0" fontId="8" fillId="0" borderId="25" xfId="0" applyNumberFormat="1" applyFont="1" applyBorder="1" applyAlignment="1">
      <alignment horizontal="center"/>
    </xf>
    <xf numFmtId="165" fontId="6" fillId="0" borderId="25" xfId="0" applyNumberFormat="1" applyFont="1" applyBorder="1" applyAlignment="1">
      <alignment horizontal="center"/>
    </xf>
    <xf numFmtId="165" fontId="6" fillId="0" borderId="26" xfId="0" applyNumberFormat="1" applyFont="1" applyBorder="1" applyAlignment="1">
      <alignment horizontal="center"/>
    </xf>
    <xf numFmtId="10" fontId="8" fillId="0" borderId="27" xfId="0" applyNumberFormat="1" applyFont="1" applyBorder="1" applyAlignment="1">
      <alignment horizontal="center"/>
    </xf>
    <xf numFmtId="0" fontId="8" fillId="0" borderId="13" xfId="0" applyNumberFormat="1" applyFont="1" applyBorder="1" applyAlignment="1">
      <alignment horizontal="center"/>
    </xf>
    <xf numFmtId="10" fontId="6" fillId="0" borderId="25" xfId="0" applyNumberFormat="1" applyFont="1" applyBorder="1" applyAlignment="1">
      <alignment horizontal="center"/>
    </xf>
    <xf numFmtId="165" fontId="8" fillId="0" borderId="28" xfId="0" applyNumberFormat="1" applyFont="1" applyBorder="1" applyAlignment="1">
      <alignment horizontal="center"/>
    </xf>
    <xf numFmtId="10" fontId="8" fillId="0" borderId="29" xfId="0" applyNumberFormat="1" applyFont="1" applyBorder="1" applyAlignment="1">
      <alignment horizontal="center"/>
    </xf>
    <xf numFmtId="0" fontId="8" fillId="0" borderId="29" xfId="0" applyNumberFormat="1" applyFont="1" applyBorder="1" applyAlignment="1">
      <alignment horizontal="center"/>
    </xf>
    <xf numFmtId="165" fontId="6" fillId="0" borderId="29" xfId="0" applyNumberFormat="1" applyFont="1" applyBorder="1" applyAlignment="1">
      <alignment horizontal="center"/>
    </xf>
    <xf numFmtId="165" fontId="6" fillId="0" borderId="30" xfId="0" applyNumberFormat="1" applyFont="1" applyBorder="1" applyAlignment="1">
      <alignment horizontal="center"/>
    </xf>
    <xf numFmtId="10" fontId="8" fillId="0" borderId="31" xfId="0" applyNumberFormat="1" applyFont="1" applyBorder="1" applyAlignment="1">
      <alignment horizontal="center"/>
    </xf>
    <xf numFmtId="165" fontId="8" fillId="0" borderId="32" xfId="0" applyNumberFormat="1" applyFont="1" applyBorder="1" applyAlignment="1">
      <alignment horizontal="center"/>
    </xf>
    <xf numFmtId="10" fontId="8" fillId="0" borderId="33" xfId="0" applyNumberFormat="1" applyFont="1" applyBorder="1" applyAlignment="1">
      <alignment horizontal="center"/>
    </xf>
    <xf numFmtId="0" fontId="8" fillId="0" borderId="33" xfId="0" applyNumberFormat="1" applyFont="1" applyBorder="1" applyAlignment="1">
      <alignment horizontal="center"/>
    </xf>
    <xf numFmtId="165" fontId="6" fillId="0" borderId="33" xfId="0" applyNumberFormat="1" applyFont="1" applyBorder="1" applyAlignment="1">
      <alignment horizontal="center"/>
    </xf>
    <xf numFmtId="165" fontId="6" fillId="0" borderId="34" xfId="0" applyNumberFormat="1" applyFont="1" applyBorder="1" applyAlignment="1">
      <alignment horizontal="center"/>
    </xf>
    <xf numFmtId="10" fontId="8" fillId="0" borderId="35" xfId="0" applyNumberFormat="1" applyFont="1" applyBorder="1" applyAlignment="1">
      <alignment horizontal="center"/>
    </xf>
    <xf numFmtId="165" fontId="8" fillId="0" borderId="36" xfId="0" applyNumberFormat="1" applyFont="1" applyBorder="1" applyAlignment="1">
      <alignment horizontal="center"/>
    </xf>
    <xf numFmtId="10" fontId="6" fillId="0" borderId="0" xfId="0" applyNumberFormat="1" applyFont="1" applyBorder="1" applyAlignment="1">
      <alignment horizontal="center"/>
    </xf>
    <xf numFmtId="0" fontId="6" fillId="0" borderId="37" xfId="0" applyFont="1" applyBorder="1" applyAlignment="1">
      <alignment horizontal="center"/>
    </xf>
    <xf numFmtId="0" fontId="6" fillId="0" borderId="29" xfId="0" applyFont="1" applyBorder="1" applyAlignment="1">
      <alignment horizontal="center"/>
    </xf>
    <xf numFmtId="10" fontId="6" fillId="0" borderId="38" xfId="0" applyNumberFormat="1" applyFont="1" applyBorder="1" applyAlignment="1">
      <alignment horizontal="center"/>
    </xf>
    <xf numFmtId="0" fontId="6" fillId="0" borderId="39" xfId="0" applyFont="1" applyBorder="1" applyAlignment="1">
      <alignment horizontal="center"/>
    </xf>
    <xf numFmtId="0" fontId="6" fillId="0" borderId="40" xfId="0" applyFont="1" applyBorder="1" applyAlignment="1">
      <alignment horizontal="center"/>
    </xf>
    <xf numFmtId="9" fontId="6" fillId="0" borderId="41" xfId="0" applyNumberFormat="1" applyFont="1" applyBorder="1" applyAlignment="1">
      <alignment horizontal="center"/>
    </xf>
    <xf numFmtId="0" fontId="8" fillId="2" borderId="42"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30" fillId="2" borderId="44" xfId="0" applyFont="1" applyFill="1" applyBorder="1" applyAlignment="1" applyProtection="1">
      <alignment horizontal="center" vertical="center" wrapText="1"/>
      <protection locked="0"/>
    </xf>
    <xf numFmtId="0" fontId="8" fillId="10" borderId="43" xfId="0" applyFont="1" applyFill="1" applyBorder="1" applyAlignment="1" applyProtection="1">
      <alignment horizontal="center" vertical="center" textRotation="90" wrapText="1"/>
      <protection locked="0"/>
    </xf>
    <xf numFmtId="0" fontId="8" fillId="2" borderId="19" xfId="0" applyFont="1" applyFill="1" applyBorder="1" applyAlignment="1" applyProtection="1">
      <alignment horizontal="center" vertical="center" textRotation="90" wrapText="1"/>
      <protection locked="0"/>
    </xf>
    <xf numFmtId="0" fontId="9" fillId="4" borderId="19" xfId="0" applyFont="1" applyFill="1" applyBorder="1" applyAlignment="1" applyProtection="1">
      <alignment horizontal="center" vertical="center" wrapText="1"/>
      <protection locked="0"/>
    </xf>
    <xf numFmtId="0" fontId="8" fillId="10" borderId="15" xfId="0" applyFont="1" applyFill="1" applyBorder="1" applyAlignment="1" applyProtection="1">
      <alignment horizontal="center" vertical="center" textRotation="90" wrapText="1"/>
      <protection locked="0"/>
    </xf>
    <xf numFmtId="0" fontId="39" fillId="10" borderId="15" xfId="0" applyFont="1" applyFill="1" applyBorder="1" applyAlignment="1" applyProtection="1">
      <alignment horizontal="center" vertical="center" textRotation="90" wrapText="1"/>
      <protection locked="0"/>
    </xf>
    <xf numFmtId="0" fontId="6" fillId="2" borderId="5" xfId="0" applyFont="1" applyFill="1" applyBorder="1" applyAlignment="1" applyProtection="1">
      <alignment horizontal="center" vertical="center" textRotation="90" wrapText="1"/>
      <protection locked="0"/>
    </xf>
    <xf numFmtId="0" fontId="40" fillId="0" borderId="0" xfId="0" applyFont="1" applyAlignment="1" applyProtection="1">
      <alignment horizontal="center" wrapText="1"/>
      <protection locked="0"/>
    </xf>
    <xf numFmtId="10" fontId="1" fillId="10" borderId="0" xfId="0" applyNumberFormat="1" applyFont="1" applyFill="1" applyProtection="1">
      <protection locked="0"/>
    </xf>
    <xf numFmtId="2" fontId="6" fillId="3" borderId="4" xfId="0" applyNumberFormat="1" applyFont="1" applyFill="1" applyBorder="1" applyAlignment="1" applyProtection="1">
      <alignment horizontal="center"/>
      <protection locked="0"/>
    </xf>
    <xf numFmtId="10" fontId="11" fillId="3" borderId="4" xfId="0" applyNumberFormat="1" applyFont="1" applyFill="1" applyBorder="1" applyAlignment="1" applyProtection="1">
      <alignment horizontal="center"/>
      <protection locked="0"/>
    </xf>
    <xf numFmtId="10" fontId="8" fillId="0" borderId="0" xfId="0" applyNumberFormat="1" applyFont="1" applyFill="1" applyBorder="1" applyAlignment="1" applyProtection="1">
      <alignment horizontal="center" vertical="center" wrapText="1"/>
    </xf>
    <xf numFmtId="9" fontId="1" fillId="0" borderId="0" xfId="0" applyNumberFormat="1" applyFont="1" applyFill="1" applyBorder="1" applyAlignment="1" applyProtection="1">
      <alignment horizontal="center" vertical="center"/>
      <protection locked="0"/>
    </xf>
    <xf numFmtId="2" fontId="8" fillId="2" borderId="1" xfId="0" applyNumberFormat="1" applyFont="1" applyFill="1" applyBorder="1" applyAlignment="1">
      <alignment horizontal="center" vertical="center" wrapText="1"/>
    </xf>
    <xf numFmtId="2" fontId="12" fillId="0" borderId="9" xfId="0" applyNumberFormat="1" applyFont="1" applyBorder="1"/>
    <xf numFmtId="10" fontId="12" fillId="8" borderId="0" xfId="3" applyNumberFormat="1" applyFont="1" applyFill="1" applyAlignment="1">
      <alignment horizontal="center" vertical="center"/>
    </xf>
    <xf numFmtId="0" fontId="6" fillId="0" borderId="45" xfId="0" applyFont="1" applyBorder="1"/>
    <xf numFmtId="0" fontId="1" fillId="0" borderId="0" xfId="0" applyFont="1" applyAlignment="1" applyProtection="1">
      <alignment horizontal="center"/>
      <protection locked="0"/>
    </xf>
    <xf numFmtId="10" fontId="21" fillId="9" borderId="46" xfId="3" applyNumberFormat="1" applyFont="1" applyFill="1" applyBorder="1" applyAlignment="1" applyProtection="1">
      <alignment horizontal="center"/>
      <protection locked="0"/>
    </xf>
    <xf numFmtId="0" fontId="21" fillId="9" borderId="31" xfId="0" applyFont="1" applyFill="1" applyBorder="1" applyAlignment="1" applyProtection="1">
      <alignment horizontal="right"/>
      <protection locked="0"/>
    </xf>
    <xf numFmtId="10" fontId="21" fillId="9" borderId="47" xfId="3" applyNumberFormat="1" applyFont="1" applyFill="1" applyBorder="1" applyAlignment="1" applyProtection="1">
      <alignment horizontal="center"/>
      <protection locked="0"/>
    </xf>
    <xf numFmtId="0" fontId="21" fillId="9" borderId="35" xfId="0" applyFont="1" applyFill="1" applyBorder="1" applyAlignment="1" applyProtection="1">
      <alignment horizontal="right"/>
      <protection locked="0"/>
    </xf>
    <xf numFmtId="10" fontId="21" fillId="9" borderId="48" xfId="3" applyNumberFormat="1" applyFont="1" applyFill="1" applyBorder="1" applyAlignment="1" applyProtection="1">
      <alignment horizontal="center"/>
      <protection locked="0"/>
    </xf>
    <xf numFmtId="0" fontId="22" fillId="0" borderId="0" xfId="0" applyFont="1" applyFill="1" applyProtection="1">
      <protection locked="0"/>
    </xf>
    <xf numFmtId="0" fontId="1" fillId="0" borderId="0" xfId="0" applyFont="1" applyFill="1" applyProtection="1">
      <protection locked="0"/>
    </xf>
    <xf numFmtId="0" fontId="2" fillId="0" borderId="0" xfId="0" applyFont="1" applyFill="1" applyBorder="1" applyAlignment="1" applyProtection="1">
      <alignment horizontal="center" vertical="center" wrapText="1"/>
      <protection locked="0"/>
    </xf>
    <xf numFmtId="164" fontId="4" fillId="0" borderId="0" xfId="0" applyNumberFormat="1" applyFont="1" applyFill="1" applyBorder="1" applyAlignment="1" applyProtection="1">
      <alignment horizontal="center"/>
      <protection locked="0"/>
    </xf>
    <xf numFmtId="2" fontId="1" fillId="0" borderId="0" xfId="0" applyNumberFormat="1" applyFont="1" applyFill="1" applyBorder="1" applyAlignment="1" applyProtection="1">
      <alignment horizontal="center" vertical="center"/>
    </xf>
    <xf numFmtId="44" fontId="1" fillId="0" borderId="0" xfId="0" applyNumberFormat="1" applyFont="1" applyProtection="1">
      <protection locked="0"/>
    </xf>
    <xf numFmtId="0" fontId="2" fillId="4" borderId="20" xfId="0" applyFont="1" applyFill="1" applyBorder="1" applyAlignment="1" applyProtection="1">
      <alignment horizontal="center" vertical="center" wrapText="1"/>
      <protection locked="0"/>
    </xf>
    <xf numFmtId="0" fontId="6" fillId="4" borderId="19" xfId="0" applyFont="1" applyFill="1" applyBorder="1" applyAlignment="1" applyProtection="1">
      <alignment horizontal="center" vertical="center" textRotation="90" wrapText="1"/>
      <protection locked="0"/>
    </xf>
    <xf numFmtId="0" fontId="6" fillId="2" borderId="19" xfId="0" applyFont="1" applyFill="1" applyBorder="1" applyAlignment="1" applyProtection="1">
      <alignment horizontal="center" vertical="center" textRotation="90" wrapText="1"/>
      <protection locked="0"/>
    </xf>
    <xf numFmtId="0" fontId="21" fillId="9" borderId="49" xfId="0" applyFont="1" applyFill="1" applyBorder="1" applyAlignment="1" applyProtection="1">
      <alignment horizontal="left"/>
      <protection locked="0"/>
    </xf>
    <xf numFmtId="2" fontId="22" fillId="0" borderId="0" xfId="0" applyNumberFormat="1" applyFont="1" applyProtection="1">
      <protection locked="0"/>
    </xf>
    <xf numFmtId="2" fontId="1" fillId="0" borderId="0" xfId="0" applyNumberFormat="1" applyFont="1" applyProtection="1">
      <protection locked="0"/>
    </xf>
    <xf numFmtId="2" fontId="1" fillId="8" borderId="4" xfId="0" applyNumberFormat="1" applyFont="1" applyFill="1" applyBorder="1" applyProtection="1">
      <protection locked="0"/>
    </xf>
    <xf numFmtId="0" fontId="6" fillId="3" borderId="50" xfId="0" applyFont="1" applyFill="1" applyBorder="1" applyAlignment="1"/>
    <xf numFmtId="10" fontId="41" fillId="4" borderId="11" xfId="0" applyNumberFormat="1" applyFont="1" applyFill="1" applyBorder="1" applyAlignment="1" applyProtection="1">
      <alignment horizontal="center"/>
      <protection locked="0"/>
    </xf>
    <xf numFmtId="0" fontId="1" fillId="4" borderId="0" xfId="0" applyFont="1" applyFill="1" applyProtection="1">
      <protection locked="0"/>
    </xf>
    <xf numFmtId="0" fontId="1" fillId="4" borderId="0" xfId="0" applyFont="1" applyFill="1" applyBorder="1" applyAlignment="1" applyProtection="1">
      <alignment horizontal="center" vertical="center"/>
    </xf>
    <xf numFmtId="0" fontId="21" fillId="0" borderId="0" xfId="0" applyFont="1" applyFill="1" applyBorder="1" applyProtection="1">
      <protection locked="0"/>
    </xf>
    <xf numFmtId="0" fontId="21" fillId="0" borderId="0" xfId="0" applyFont="1" applyFill="1" applyBorder="1" applyAlignment="1" applyProtection="1">
      <alignment horizontal="left"/>
      <protection locked="0"/>
    </xf>
    <xf numFmtId="44" fontId="8" fillId="0" borderId="0" xfId="1" applyNumberFormat="1" applyFont="1" applyFill="1" applyBorder="1" applyAlignment="1" applyProtection="1">
      <alignment horizontal="center" vertical="center" wrapText="1"/>
    </xf>
    <xf numFmtId="0" fontId="8" fillId="2" borderId="44" xfId="0" applyFont="1" applyFill="1" applyBorder="1" applyAlignment="1" applyProtection="1">
      <alignment horizontal="center" vertical="center" wrapText="1"/>
      <protection locked="0"/>
    </xf>
    <xf numFmtId="0" fontId="5" fillId="8" borderId="51" xfId="0" applyFont="1" applyFill="1" applyBorder="1" applyAlignment="1">
      <alignment horizontal="center"/>
    </xf>
    <xf numFmtId="0" fontId="6" fillId="3" borderId="52" xfId="0" applyFont="1" applyFill="1" applyBorder="1" applyAlignment="1"/>
    <xf numFmtId="0" fontId="9" fillId="4" borderId="19" xfId="0" applyFont="1" applyFill="1" applyBorder="1" applyAlignment="1">
      <alignment horizontal="center" vertical="center" wrapText="1"/>
    </xf>
    <xf numFmtId="0" fontId="31" fillId="4" borderId="21" xfId="0" applyFont="1" applyFill="1" applyBorder="1" applyAlignment="1">
      <alignment horizontal="center" vertical="justify" textRotation="90" wrapText="1"/>
    </xf>
    <xf numFmtId="0" fontId="2" fillId="4" borderId="20" xfId="0" applyFont="1" applyFill="1" applyBorder="1" applyAlignment="1">
      <alignment horizontal="center" vertical="center" wrapText="1"/>
    </xf>
    <xf numFmtId="0" fontId="6" fillId="2" borderId="5" xfId="0" applyFont="1" applyFill="1" applyBorder="1" applyAlignment="1">
      <alignment horizontal="center" vertical="center" textRotation="90" wrapText="1"/>
    </xf>
    <xf numFmtId="0" fontId="6" fillId="4" borderId="19" xfId="0" applyFont="1" applyFill="1" applyBorder="1" applyAlignment="1">
      <alignment horizontal="center" vertical="center" textRotation="90" wrapText="1"/>
    </xf>
    <xf numFmtId="1" fontId="1" fillId="0" borderId="0" xfId="0" applyNumberFormat="1" applyFont="1" applyFill="1" applyBorder="1" applyAlignment="1" applyProtection="1">
      <alignment horizontal="center" vertical="center"/>
      <protection locked="0"/>
    </xf>
    <xf numFmtId="10" fontId="6" fillId="0" borderId="53" xfId="0" applyNumberFormat="1" applyFont="1" applyBorder="1" applyAlignment="1">
      <alignment horizontal="center"/>
    </xf>
    <xf numFmtId="0" fontId="8" fillId="0" borderId="54" xfId="0" applyNumberFormat="1" applyFont="1" applyBorder="1" applyAlignment="1">
      <alignment horizontal="center"/>
    </xf>
    <xf numFmtId="44" fontId="1" fillId="0" borderId="0" xfId="0" applyNumberFormat="1" applyFont="1" applyFill="1" applyProtection="1">
      <protection locked="0"/>
    </xf>
    <xf numFmtId="0" fontId="13" fillId="2" borderId="0" xfId="2" applyFont="1" applyFill="1" applyBorder="1" applyAlignment="1" applyProtection="1">
      <alignment horizontal="center" vertical="center" wrapText="1"/>
      <protection locked="0"/>
    </xf>
    <xf numFmtId="0" fontId="13" fillId="0" borderId="0" xfId="2" applyFont="1" applyFill="1" applyBorder="1" applyAlignment="1" applyProtection="1">
      <alignment horizontal="center" vertical="center" wrapText="1"/>
      <protection locked="0"/>
    </xf>
    <xf numFmtId="0" fontId="13" fillId="0" borderId="0" xfId="2" applyFont="1" applyBorder="1" applyAlignment="1" applyProtection="1">
      <alignment horizontal="center" vertical="center" wrapText="1"/>
      <protection locked="0"/>
    </xf>
    <xf numFmtId="0" fontId="13" fillId="0" borderId="0" xfId="2" applyFont="1" applyAlignment="1" applyProtection="1">
      <alignment horizontal="center" vertical="center" wrapText="1"/>
      <protection locked="0"/>
    </xf>
    <xf numFmtId="0" fontId="6" fillId="2" borderId="1" xfId="0" applyFont="1" applyFill="1" applyBorder="1" applyAlignment="1">
      <alignment horizontal="center" vertical="center" wrapText="1"/>
    </xf>
    <xf numFmtId="0" fontId="1" fillId="2" borderId="4" xfId="2" applyFont="1" applyFill="1" applyBorder="1" applyAlignment="1" applyProtection="1">
      <alignment horizontal="center" vertical="center" textRotation="90" wrapText="1"/>
      <protection locked="0"/>
    </xf>
    <xf numFmtId="0" fontId="14" fillId="2" borderId="1" xfId="0" applyFont="1" applyFill="1" applyBorder="1" applyAlignment="1">
      <alignment horizontal="center" vertical="center" wrapText="1"/>
    </xf>
    <xf numFmtId="1" fontId="1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0" fontId="14" fillId="2" borderId="4" xfId="0" applyFont="1" applyFill="1" applyBorder="1" applyAlignment="1">
      <alignment horizontal="center" vertical="center" wrapText="1"/>
    </xf>
    <xf numFmtId="0" fontId="1" fillId="0" borderId="0" xfId="0" applyNumberFormat="1" applyFont="1" applyFill="1" applyProtection="1">
      <protection locked="0"/>
    </xf>
    <xf numFmtId="0" fontId="8" fillId="0" borderId="4" xfId="0" applyFont="1" applyBorder="1" applyAlignment="1" applyProtection="1">
      <alignment horizontal="center" vertical="center"/>
      <protection locked="0"/>
    </xf>
    <xf numFmtId="0" fontId="8" fillId="2" borderId="1" xfId="0" applyFont="1" applyFill="1" applyBorder="1" applyAlignment="1">
      <alignment horizontal="left" vertical="center" wrapText="1"/>
    </xf>
    <xf numFmtId="0" fontId="8" fillId="2" borderId="4" xfId="0" applyFont="1" applyFill="1" applyBorder="1" applyAlignment="1">
      <alignment vertical="center" wrapText="1"/>
    </xf>
    <xf numFmtId="0" fontId="22" fillId="0" borderId="0" xfId="0" applyFont="1" applyAlignment="1">
      <alignment horizontal="left"/>
    </xf>
    <xf numFmtId="0" fontId="1" fillId="0" borderId="0" xfId="0" applyFont="1" applyAlignment="1">
      <alignment horizontal="left"/>
    </xf>
    <xf numFmtId="0" fontId="6" fillId="3" borderId="4" xfId="0" applyFont="1" applyFill="1" applyBorder="1" applyAlignment="1">
      <alignment horizontal="left"/>
    </xf>
    <xf numFmtId="0" fontId="1" fillId="0" borderId="4" xfId="0" applyFont="1" applyBorder="1" applyAlignment="1">
      <alignment horizontal="left" vertical="center" wrapText="1"/>
    </xf>
    <xf numFmtId="0" fontId="8" fillId="0" borderId="1" xfId="0" applyFont="1" applyBorder="1" applyAlignment="1" applyProtection="1">
      <alignment horizontal="center" vertical="center"/>
      <protection locked="0"/>
    </xf>
    <xf numFmtId="166" fontId="8" fillId="2" borderId="1" xfId="0" applyNumberFormat="1" applyFont="1" applyFill="1" applyBorder="1" applyAlignment="1">
      <alignment horizontal="center" vertical="center" wrapText="1"/>
    </xf>
    <xf numFmtId="0" fontId="8" fillId="2" borderId="4" xfId="0" applyFont="1" applyFill="1" applyBorder="1" applyAlignment="1" applyProtection="1">
      <alignment horizontal="center" vertical="center" textRotation="90" wrapText="1"/>
      <protection locked="0"/>
    </xf>
    <xf numFmtId="0" fontId="9" fillId="4" borderId="4" xfId="0" applyFont="1" applyFill="1" applyBorder="1" applyAlignment="1">
      <alignment horizontal="center" vertical="center" wrapText="1"/>
    </xf>
    <xf numFmtId="0" fontId="31" fillId="4" borderId="4" xfId="0" applyFont="1" applyFill="1" applyBorder="1" applyAlignment="1">
      <alignment horizontal="center" vertical="justify" textRotation="90" wrapText="1"/>
    </xf>
    <xf numFmtId="0" fontId="2" fillId="4" borderId="4" xfId="0" applyFont="1" applyFill="1" applyBorder="1" applyAlignment="1">
      <alignment horizontal="center" vertical="center" wrapText="1"/>
    </xf>
    <xf numFmtId="0" fontId="6" fillId="2" borderId="4" xfId="0" applyFont="1" applyFill="1" applyBorder="1" applyAlignment="1">
      <alignment horizontal="center" vertical="center" textRotation="90" wrapText="1"/>
    </xf>
    <xf numFmtId="0" fontId="6" fillId="4" borderId="4" xfId="0" applyFont="1" applyFill="1" applyBorder="1" applyAlignment="1">
      <alignment horizontal="center" vertical="center" textRotation="90" wrapText="1"/>
    </xf>
    <xf numFmtId="0" fontId="8" fillId="2" borderId="21" xfId="0" applyFont="1" applyFill="1" applyBorder="1" applyAlignment="1" applyProtection="1">
      <alignment horizontal="center" vertical="center" wrapText="1"/>
      <protection locked="0"/>
    </xf>
    <xf numFmtId="0" fontId="16" fillId="8" borderId="55" xfId="0" applyFont="1" applyFill="1" applyBorder="1" applyAlignment="1">
      <alignment horizontal="center"/>
    </xf>
    <xf numFmtId="0" fontId="8" fillId="10" borderId="4" xfId="0" applyFont="1" applyFill="1" applyBorder="1" applyAlignment="1" applyProtection="1">
      <alignment horizontal="center" vertical="center" textRotation="90" wrapText="1"/>
      <protection locked="0"/>
    </xf>
    <xf numFmtId="0" fontId="11" fillId="6" borderId="56" xfId="0" applyFont="1" applyFill="1" applyBorder="1" applyAlignment="1" applyProtection="1">
      <alignment horizontal="center"/>
      <protection locked="0" hidden="1"/>
    </xf>
    <xf numFmtId="2" fontId="12" fillId="0" borderId="9" xfId="0" applyNumberFormat="1" applyFont="1" applyBorder="1" applyAlignment="1">
      <alignment horizontal="center"/>
    </xf>
    <xf numFmtId="0" fontId="11" fillId="3" borderId="1" xfId="0" applyFont="1" applyFill="1" applyBorder="1" applyAlignment="1">
      <alignment horizontal="center"/>
    </xf>
    <xf numFmtId="0" fontId="4" fillId="3" borderId="7" xfId="0" applyFont="1" applyFill="1" applyBorder="1" applyAlignment="1">
      <alignment horizontal="center"/>
    </xf>
    <xf numFmtId="0" fontId="11" fillId="11" borderId="0" xfId="0" applyFont="1" applyFill="1" applyBorder="1"/>
    <xf numFmtId="0" fontId="6" fillId="11" borderId="15" xfId="0" applyFont="1" applyFill="1" applyBorder="1"/>
    <xf numFmtId="0" fontId="6" fillId="11" borderId="2" xfId="0" applyFont="1" applyFill="1" applyBorder="1"/>
    <xf numFmtId="0" fontId="11" fillId="11" borderId="57" xfId="0" applyFont="1" applyFill="1" applyBorder="1" applyAlignment="1">
      <alignment horizontal="center"/>
    </xf>
    <xf numFmtId="0" fontId="1" fillId="11" borderId="1" xfId="0" applyFont="1" applyFill="1" applyBorder="1" applyAlignment="1">
      <alignment horizontal="center"/>
    </xf>
    <xf numFmtId="0" fontId="1" fillId="11" borderId="4" xfId="0" applyFont="1" applyFill="1" applyBorder="1" applyAlignment="1">
      <alignment horizontal="center"/>
    </xf>
    <xf numFmtId="0" fontId="6" fillId="11" borderId="1" xfId="0" applyFont="1" applyFill="1" applyBorder="1"/>
    <xf numFmtId="0" fontId="1" fillId="11" borderId="0" xfId="0" applyFont="1" applyFill="1"/>
    <xf numFmtId="0" fontId="8" fillId="11" borderId="17" xfId="0" applyFont="1" applyFill="1" applyBorder="1" applyAlignment="1"/>
    <xf numFmtId="0" fontId="8" fillId="11" borderId="4" xfId="0" applyFont="1" applyFill="1" applyBorder="1" applyAlignment="1" applyProtection="1">
      <alignment horizontal="center" vertical="center"/>
      <protection locked="0"/>
    </xf>
    <xf numFmtId="0" fontId="8" fillId="11" borderId="1" xfId="0" applyFont="1" applyFill="1" applyBorder="1" applyAlignment="1">
      <alignment vertical="center" wrapText="1"/>
    </xf>
    <xf numFmtId="0" fontId="8" fillId="11" borderId="1" xfId="0" applyFont="1" applyFill="1" applyBorder="1" applyAlignment="1">
      <alignment horizontal="left" vertical="center" wrapText="1"/>
    </xf>
    <xf numFmtId="166" fontId="8" fillId="11" borderId="1" xfId="0" applyNumberFormat="1" applyFont="1" applyFill="1" applyBorder="1" applyAlignment="1">
      <alignment horizontal="center" vertical="center" wrapText="1"/>
    </xf>
    <xf numFmtId="0" fontId="1" fillId="11" borderId="1" xfId="0" applyFont="1" applyFill="1" applyBorder="1" applyAlignment="1">
      <alignment horizontal="center" vertical="center"/>
    </xf>
    <xf numFmtId="0" fontId="1" fillId="11" borderId="4" xfId="0" applyFont="1" applyFill="1" applyBorder="1" applyAlignment="1">
      <alignment horizontal="center" vertical="center"/>
    </xf>
    <xf numFmtId="0" fontId="8" fillId="2" borderId="58" xfId="0" applyFont="1" applyFill="1" applyBorder="1" applyAlignment="1">
      <alignment vertical="center" wrapText="1"/>
    </xf>
    <xf numFmtId="0" fontId="8" fillId="0" borderId="0" xfId="0" applyFont="1" applyFill="1" applyBorder="1" applyAlignment="1" applyProtection="1">
      <alignment horizontal="center" vertical="center"/>
      <protection locked="0"/>
    </xf>
    <xf numFmtId="0" fontId="8" fillId="2" borderId="4" xfId="0" applyFont="1" applyFill="1" applyBorder="1" applyAlignment="1">
      <alignment horizontal="left" vertical="center" wrapText="1"/>
    </xf>
    <xf numFmtId="0" fontId="8" fillId="2" borderId="0" xfId="0" applyFont="1" applyFill="1" applyBorder="1" applyAlignment="1">
      <alignment horizontal="center" vertical="center" wrapText="1"/>
    </xf>
    <xf numFmtId="164" fontId="8" fillId="2" borderId="59" xfId="1" applyFont="1" applyFill="1" applyBorder="1" applyAlignment="1">
      <alignment horizontal="center" vertical="center" wrapText="1"/>
    </xf>
    <xf numFmtId="0" fontId="1" fillId="8" borderId="0" xfId="0" applyFont="1" applyFill="1" applyBorder="1" applyProtection="1">
      <protection locked="0"/>
    </xf>
    <xf numFmtId="2" fontId="1" fillId="8" borderId="0" xfId="0" applyNumberFormat="1" applyFont="1" applyFill="1" applyBorder="1" applyProtection="1">
      <protection locked="0"/>
    </xf>
    <xf numFmtId="0" fontId="1" fillId="7" borderId="0" xfId="0" applyFont="1" applyFill="1" applyBorder="1" applyAlignment="1">
      <alignment horizontal="center"/>
    </xf>
    <xf numFmtId="0" fontId="6" fillId="0" borderId="60" xfId="0" applyFont="1" applyBorder="1"/>
    <xf numFmtId="0" fontId="6" fillId="0" borderId="61" xfId="0" applyFont="1" applyBorder="1"/>
    <xf numFmtId="2" fontId="12" fillId="0" borderId="61" xfId="0" applyNumberFormat="1" applyFont="1" applyBorder="1"/>
    <xf numFmtId="0" fontId="12" fillId="0" borderId="61" xfId="0" applyFont="1" applyBorder="1"/>
    <xf numFmtId="0" fontId="12" fillId="0" borderId="61" xfId="0" applyFont="1" applyBorder="1" applyAlignment="1">
      <alignment horizontal="center"/>
    </xf>
    <xf numFmtId="0" fontId="1" fillId="0" borderId="61" xfId="0" applyFont="1" applyBorder="1" applyAlignment="1">
      <alignment horizontal="center" vertical="center"/>
    </xf>
    <xf numFmtId="0" fontId="1" fillId="4" borderId="19" xfId="0" applyFont="1" applyFill="1" applyBorder="1" applyAlignment="1">
      <alignment horizontal="center" vertical="center"/>
    </xf>
    <xf numFmtId="0" fontId="1" fillId="0" borderId="19" xfId="0" applyFont="1" applyBorder="1" applyAlignment="1">
      <alignment horizontal="center" vertical="center" wrapText="1"/>
    </xf>
    <xf numFmtId="0" fontId="8" fillId="0" borderId="4" xfId="0" applyFont="1" applyFill="1" applyBorder="1" applyAlignment="1">
      <alignment horizontal="center" vertical="center" wrapText="1"/>
    </xf>
    <xf numFmtId="0" fontId="1" fillId="0" borderId="4" xfId="0" applyFont="1" applyFill="1" applyBorder="1" applyAlignment="1">
      <alignment horizontal="center" vertical="center"/>
    </xf>
    <xf numFmtId="0" fontId="8" fillId="11" borderId="4" xfId="0" applyFont="1" applyFill="1" applyBorder="1" applyAlignment="1">
      <alignment horizontal="center" vertical="center" wrapText="1"/>
    </xf>
    <xf numFmtId="0" fontId="8" fillId="11" borderId="4" xfId="0" applyFont="1" applyFill="1" applyBorder="1" applyAlignment="1">
      <alignment vertical="center" wrapText="1"/>
    </xf>
    <xf numFmtId="166" fontId="8" fillId="11" borderId="4"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1" fillId="0" borderId="5" xfId="0" applyFont="1" applyFill="1" applyBorder="1" applyAlignment="1">
      <alignment horizontal="center" vertical="center"/>
    </xf>
    <xf numFmtId="0" fontId="8" fillId="2" borderId="18" xfId="0" applyFont="1" applyFill="1" applyBorder="1" applyAlignment="1">
      <alignment horizontal="center" vertical="center" wrapText="1"/>
    </xf>
    <xf numFmtId="164" fontId="8" fillId="2" borderId="0" xfId="1" applyFont="1" applyFill="1" applyBorder="1" applyAlignment="1">
      <alignment horizontal="center" vertical="center" wrapText="1"/>
    </xf>
    <xf numFmtId="0" fontId="1" fillId="0" borderId="19" xfId="0" applyFont="1" applyBorder="1" applyAlignment="1">
      <alignment horizontal="left" vertical="center" wrapText="1"/>
    </xf>
    <xf numFmtId="167" fontId="8" fillId="2" borderId="1" xfId="0" applyNumberFormat="1" applyFont="1" applyFill="1" applyBorder="1" applyAlignment="1">
      <alignment horizontal="center" vertical="center" wrapText="1"/>
    </xf>
    <xf numFmtId="0" fontId="6" fillId="0" borderId="62" xfId="0" applyFont="1" applyFill="1" applyBorder="1" applyAlignment="1">
      <alignment horizontal="center"/>
    </xf>
    <xf numFmtId="0" fontId="6" fillId="0" borderId="1" xfId="0" applyFont="1" applyFill="1" applyBorder="1" applyAlignment="1">
      <alignment horizontal="center"/>
    </xf>
    <xf numFmtId="0" fontId="8" fillId="0" borderId="1" xfId="0" applyFont="1" applyFill="1" applyBorder="1" applyAlignment="1">
      <alignment horizontal="left" vertical="center" wrapText="1"/>
    </xf>
    <xf numFmtId="0" fontId="1" fillId="0" borderId="0" xfId="0" applyFont="1" applyFill="1"/>
    <xf numFmtId="0" fontId="12" fillId="0" borderId="61" xfId="0" applyFont="1" applyFill="1" applyBorder="1"/>
    <xf numFmtId="0" fontId="6" fillId="0" borderId="0" xfId="0" applyFont="1" applyFill="1"/>
    <xf numFmtId="1" fontId="8" fillId="2" borderId="1" xfId="0" applyNumberFormat="1" applyFont="1" applyFill="1" applyBorder="1" applyAlignment="1">
      <alignment horizontal="center" vertical="center" wrapText="1"/>
    </xf>
    <xf numFmtId="1" fontId="8" fillId="2" borderId="4" xfId="0" applyNumberFormat="1" applyFont="1" applyFill="1" applyBorder="1" applyAlignment="1">
      <alignment horizontal="center" vertical="center" wrapText="1"/>
    </xf>
    <xf numFmtId="0" fontId="9" fillId="4" borderId="21" xfId="0" applyFont="1" applyFill="1" applyBorder="1" applyAlignment="1">
      <alignment horizontal="center" vertical="center" wrapText="1"/>
    </xf>
    <xf numFmtId="0" fontId="2" fillId="4" borderId="21" xfId="0" applyFont="1" applyFill="1" applyBorder="1" applyAlignment="1">
      <alignment horizontal="center" vertical="center" wrapText="1"/>
    </xf>
    <xf numFmtId="2" fontId="8" fillId="2" borderId="1" xfId="0" applyNumberFormat="1" applyFont="1" applyFill="1" applyBorder="1" applyAlignment="1">
      <alignment horizontal="left" vertical="center" wrapText="1" indent="2"/>
    </xf>
    <xf numFmtId="0" fontId="1" fillId="0" borderId="4" xfId="0" applyFont="1" applyBorder="1"/>
    <xf numFmtId="0" fontId="8" fillId="2" borderId="18" xfId="0" applyFont="1" applyFill="1" applyBorder="1" applyAlignment="1">
      <alignment horizontal="left" vertical="center" wrapText="1"/>
    </xf>
    <xf numFmtId="0" fontId="46" fillId="0" borderId="0" xfId="0" applyFont="1" applyAlignment="1">
      <alignment horizontal="justify"/>
    </xf>
    <xf numFmtId="0" fontId="8" fillId="2" borderId="4" xfId="0" applyFont="1" applyFill="1" applyBorder="1" applyAlignment="1">
      <alignment horizontal="justify" vertical="justify" wrapText="1"/>
    </xf>
    <xf numFmtId="2" fontId="8" fillId="2" borderId="4" xfId="0" applyNumberFormat="1" applyFont="1" applyFill="1" applyBorder="1" applyAlignment="1">
      <alignment horizontal="center" vertical="center" wrapText="1"/>
    </xf>
    <xf numFmtId="0" fontId="25" fillId="0" borderId="65" xfId="0" applyFont="1" applyBorder="1" applyAlignment="1" applyProtection="1">
      <alignment horizontal="left"/>
      <protection locked="0" hidden="1"/>
    </xf>
    <xf numFmtId="0" fontId="25" fillId="0" borderId="66" xfId="0" applyFont="1" applyBorder="1" applyAlignment="1" applyProtection="1">
      <alignment horizontal="left"/>
      <protection locked="0" hidden="1"/>
    </xf>
    <xf numFmtId="0" fontId="25" fillId="0" borderId="62" xfId="0" applyFont="1" applyBorder="1" applyAlignment="1" applyProtection="1">
      <alignment horizontal="left"/>
      <protection locked="0" hidden="1"/>
    </xf>
    <xf numFmtId="0" fontId="14" fillId="5" borderId="3" xfId="0" applyFont="1" applyFill="1" applyBorder="1" applyAlignment="1" applyProtection="1">
      <alignment horizontal="center" wrapText="1"/>
      <protection locked="0" hidden="1"/>
    </xf>
    <xf numFmtId="0" fontId="14" fillId="5" borderId="19" xfId="0" applyFont="1" applyFill="1" applyBorder="1" applyAlignment="1" applyProtection="1">
      <alignment horizontal="center" wrapText="1"/>
      <protection locked="0" hidden="1"/>
    </xf>
    <xf numFmtId="0" fontId="45" fillId="6" borderId="63" xfId="0" applyFont="1" applyFill="1" applyBorder="1" applyAlignment="1" applyProtection="1">
      <alignment horizontal="center"/>
      <protection locked="0" hidden="1"/>
    </xf>
    <xf numFmtId="0" fontId="45" fillId="6" borderId="64" xfId="0" applyFont="1" applyFill="1" applyBorder="1" applyAlignment="1" applyProtection="1">
      <alignment horizontal="center"/>
      <protection locked="0" hidden="1"/>
    </xf>
    <xf numFmtId="0" fontId="11" fillId="6" borderId="64" xfId="0" applyFont="1" applyFill="1" applyBorder="1" applyAlignment="1" applyProtection="1">
      <alignment horizontal="center"/>
      <protection locked="0" hidden="1"/>
    </xf>
    <xf numFmtId="0" fontId="6" fillId="6" borderId="18" xfId="0" applyFont="1" applyFill="1" applyBorder="1" applyAlignment="1" applyProtection="1">
      <alignment horizontal="center"/>
      <protection locked="0" hidden="1"/>
    </xf>
    <xf numFmtId="0" fontId="6" fillId="6" borderId="57" xfId="0" applyFont="1" applyFill="1" applyBorder="1" applyAlignment="1" applyProtection="1">
      <alignment horizontal="center"/>
      <protection locked="0" hidden="1"/>
    </xf>
    <xf numFmtId="0" fontId="6" fillId="6" borderId="1" xfId="0" applyFont="1" applyFill="1" applyBorder="1" applyAlignment="1" applyProtection="1">
      <alignment horizontal="center"/>
      <protection locked="0" hidden="1"/>
    </xf>
    <xf numFmtId="0" fontId="6" fillId="5" borderId="3" xfId="0" applyFont="1" applyFill="1" applyBorder="1" applyAlignment="1" applyProtection="1">
      <alignment horizontal="center" vertical="center"/>
      <protection locked="0" hidden="1"/>
    </xf>
    <xf numFmtId="0" fontId="6" fillId="5" borderId="19" xfId="0" applyFont="1" applyFill="1" applyBorder="1" applyAlignment="1" applyProtection="1">
      <alignment horizontal="center" vertical="center"/>
      <protection locked="0" hidden="1"/>
    </xf>
    <xf numFmtId="0" fontId="11" fillId="6" borderId="56" xfId="0" applyFont="1" applyFill="1" applyBorder="1" applyAlignment="1" applyProtection="1">
      <alignment horizontal="center"/>
      <protection locked="0" hidden="1"/>
    </xf>
    <xf numFmtId="0" fontId="45" fillId="6" borderId="67" xfId="0" applyFont="1" applyFill="1" applyBorder="1" applyAlignment="1" applyProtection="1">
      <alignment horizontal="center"/>
      <protection locked="0" hidden="1"/>
    </xf>
    <xf numFmtId="0" fontId="45" fillId="6" borderId="56" xfId="0" applyFont="1" applyFill="1" applyBorder="1" applyAlignment="1" applyProtection="1">
      <alignment horizontal="center"/>
      <protection locked="0" hidden="1"/>
    </xf>
    <xf numFmtId="0" fontId="19" fillId="5" borderId="0" xfId="0" applyFont="1" applyFill="1" applyBorder="1" applyAlignment="1" applyProtection="1">
      <alignment horizontal="right"/>
      <protection locked="0" hidden="1"/>
    </xf>
    <xf numFmtId="0" fontId="18" fillId="5" borderId="0" xfId="0" applyFont="1" applyFill="1" applyBorder="1" applyAlignment="1" applyProtection="1">
      <alignment horizontal="right"/>
      <protection locked="0" hidden="1"/>
    </xf>
    <xf numFmtId="0" fontId="18" fillId="5" borderId="2" xfId="0" applyFont="1" applyFill="1" applyBorder="1" applyAlignment="1" applyProtection="1">
      <alignment horizontal="right"/>
      <protection locked="0" hidden="1"/>
    </xf>
    <xf numFmtId="0" fontId="11" fillId="6" borderId="63" xfId="0" applyFont="1" applyFill="1" applyBorder="1" applyAlignment="1" applyProtection="1">
      <alignment horizontal="center"/>
      <protection locked="0" hidden="1"/>
    </xf>
    <xf numFmtId="0" fontId="6" fillId="5" borderId="4" xfId="0" applyFont="1" applyFill="1" applyBorder="1" applyAlignment="1" applyProtection="1">
      <alignment horizontal="center"/>
      <protection locked="0" hidden="1"/>
    </xf>
    <xf numFmtId="0" fontId="6" fillId="5" borderId="18" xfId="0" applyFont="1" applyFill="1" applyBorder="1" applyAlignment="1" applyProtection="1">
      <alignment horizontal="center"/>
      <protection locked="0" hidden="1"/>
    </xf>
    <xf numFmtId="0" fontId="3" fillId="0" borderId="0" xfId="0" applyFont="1" applyAlignment="1">
      <alignment horizontal="center" wrapText="1"/>
    </xf>
    <xf numFmtId="0" fontId="5" fillId="5" borderId="51" xfId="0" applyFont="1" applyFill="1" applyBorder="1" applyAlignment="1">
      <alignment horizontal="center"/>
    </xf>
    <xf numFmtId="0" fontId="5" fillId="5" borderId="68" xfId="0" applyFont="1" applyFill="1" applyBorder="1" applyAlignment="1">
      <alignment horizontal="center"/>
    </xf>
    <xf numFmtId="0" fontId="5" fillId="5" borderId="55" xfId="0" applyFont="1" applyFill="1" applyBorder="1" applyAlignment="1">
      <alignment horizontal="center"/>
    </xf>
    <xf numFmtId="0" fontId="8" fillId="0" borderId="0" xfId="0" applyFont="1" applyAlignment="1">
      <alignment horizontal="center" vertical="center"/>
    </xf>
    <xf numFmtId="0" fontId="8" fillId="9" borderId="0" xfId="0" applyFont="1" applyFill="1" applyAlignment="1">
      <alignment horizontal="right" vertical="center"/>
    </xf>
    <xf numFmtId="0" fontId="8" fillId="2" borderId="4" xfId="0" applyFont="1" applyFill="1" applyBorder="1" applyAlignment="1">
      <alignment horizontal="center" vertical="center" wrapText="1"/>
    </xf>
    <xf numFmtId="0" fontId="40" fillId="0" borderId="0" xfId="0" applyFont="1" applyAlignment="1" applyProtection="1">
      <alignment horizontal="center" wrapText="1"/>
      <protection locked="0"/>
    </xf>
    <xf numFmtId="0" fontId="5" fillId="5" borderId="8" xfId="0" applyFont="1" applyFill="1" applyBorder="1" applyAlignment="1" applyProtection="1">
      <alignment horizontal="center"/>
      <protection locked="0"/>
    </xf>
    <xf numFmtId="0" fontId="5" fillId="5" borderId="9" xfId="0" applyFont="1" applyFill="1" applyBorder="1" applyAlignment="1" applyProtection="1">
      <alignment horizontal="center"/>
      <protection locked="0"/>
    </xf>
    <xf numFmtId="0" fontId="5" fillId="5" borderId="10" xfId="0" applyFont="1" applyFill="1" applyBorder="1" applyAlignment="1" applyProtection="1">
      <alignment horizontal="center"/>
      <protection locked="0"/>
    </xf>
    <xf numFmtId="0" fontId="6" fillId="0" borderId="38" xfId="0" applyFont="1" applyBorder="1" applyAlignment="1">
      <alignment horizontal="center" wrapText="1"/>
    </xf>
    <xf numFmtId="0" fontId="6" fillId="0" borderId="69" xfId="0" applyFont="1" applyBorder="1" applyAlignment="1">
      <alignment horizontal="center"/>
    </xf>
    <xf numFmtId="0" fontId="6" fillId="0" borderId="70" xfId="0" applyFont="1" applyBorder="1" applyAlignment="1">
      <alignment horizontal="center"/>
    </xf>
    <xf numFmtId="0" fontId="6" fillId="0" borderId="71" xfId="0" applyFont="1" applyBorder="1" applyAlignment="1">
      <alignment horizontal="center"/>
    </xf>
    <xf numFmtId="0" fontId="8" fillId="8" borderId="51" xfId="0" applyFont="1" applyFill="1" applyBorder="1" applyAlignment="1">
      <alignment horizontal="center" vertical="center"/>
    </xf>
    <xf numFmtId="0" fontId="8" fillId="8" borderId="68" xfId="0" applyFont="1" applyFill="1" applyBorder="1" applyAlignment="1">
      <alignment horizontal="center" vertical="center"/>
    </xf>
    <xf numFmtId="0" fontId="8" fillId="8" borderId="55" xfId="0" applyFont="1" applyFill="1" applyBorder="1" applyAlignment="1">
      <alignment horizontal="center" vertical="center"/>
    </xf>
    <xf numFmtId="0" fontId="10" fillId="2" borderId="21" xfId="0" applyFont="1" applyFill="1" applyBorder="1" applyAlignment="1" applyProtection="1">
      <alignment horizontal="center" vertical="center" wrapText="1"/>
      <protection locked="0"/>
    </xf>
    <xf numFmtId="0" fontId="10" fillId="2" borderId="5" xfId="0" applyFont="1" applyFill="1" applyBorder="1" applyAlignment="1" applyProtection="1">
      <alignment horizontal="center" vertical="center" wrapText="1"/>
      <protection locked="0"/>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 xfId="0" applyFont="1" applyFill="1" applyBorder="1" applyAlignment="1">
      <alignment horizontal="center" vertical="center"/>
    </xf>
  </cellXfs>
  <cellStyles count="4">
    <cellStyle name="Euro" xfId="1"/>
    <cellStyle name="Normale" xfId="0" builtinId="0"/>
    <cellStyle name="Normale_Allegato 3 referto conclusivo rev 2.05_for" xfId="2"/>
    <cellStyle name="Percentuale" xfId="3" builtinId="5"/>
  </cellStyles>
  <dxfs count="71">
    <dxf>
      <font>
        <b/>
        <i val="0"/>
        <strike val="0"/>
        <condense val="0"/>
        <extend val="0"/>
      </font>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b/>
        <i val="0"/>
        <strike val="0"/>
        <condense val="0"/>
        <extend val="0"/>
        <color auto="1"/>
      </font>
      <fill>
        <patternFill>
          <bgColor indexed="42"/>
        </patternFill>
      </fill>
      <border>
        <left style="thin">
          <color indexed="64"/>
        </left>
        <right style="thin">
          <color indexed="64"/>
        </right>
        <top style="thin">
          <color indexed="64"/>
        </top>
        <bottom style="thin">
          <color indexed="64"/>
        </bottom>
      </border>
    </dxf>
    <dxf>
      <font>
        <condense val="0"/>
        <extend val="0"/>
        <color indexed="9"/>
      </font>
      <fill>
        <patternFill patternType="none">
          <bgColor indexed="65"/>
        </patternFill>
      </fill>
      <border>
        <left/>
        <right/>
        <top/>
        <bottom/>
      </border>
    </dxf>
    <dxf>
      <font>
        <b val="0"/>
        <i val="0"/>
        <strike val="0"/>
        <condense val="0"/>
        <extend val="0"/>
        <color auto="1"/>
      </font>
      <fill>
        <patternFill patternType="none">
          <bgColor indexed="65"/>
        </patternFill>
      </fill>
      <border>
        <left style="thin">
          <color indexed="64"/>
        </left>
        <right style="thin">
          <color indexed="64"/>
        </right>
        <top style="thin">
          <color indexed="64"/>
        </top>
        <bottom style="thin">
          <color indexed="64"/>
        </bottom>
      </border>
    </dxf>
    <dxf>
      <font>
        <b val="0"/>
        <i val="0"/>
        <condense val="0"/>
        <extend val="0"/>
        <color auto="1"/>
      </font>
      <fill>
        <patternFill patternType="none">
          <bgColor indexed="65"/>
        </patternFill>
      </fill>
      <border>
        <left style="thin">
          <color indexed="64"/>
        </left>
        <right style="thin">
          <color indexed="64"/>
        </right>
        <top style="thin">
          <color indexed="64"/>
        </top>
        <bottom style="thin">
          <color indexed="64"/>
        </bottom>
      </border>
    </dxf>
    <dxf>
      <font>
        <b val="0"/>
        <i val="0"/>
        <condense val="0"/>
        <extend val="0"/>
        <color indexed="9"/>
      </font>
      <fill>
        <patternFill patternType="none">
          <bgColor indexed="65"/>
        </patternFill>
      </fill>
      <border>
        <left/>
        <right/>
        <top/>
        <bottom/>
      </border>
    </dxf>
    <dxf>
      <font>
        <b val="0"/>
        <i val="0"/>
        <condense val="0"/>
        <extend val="0"/>
        <color auto="1"/>
      </font>
      <fill>
        <patternFill>
          <bgColor indexed="42"/>
        </patternFill>
      </fill>
      <border>
        <left style="thin">
          <color indexed="64"/>
        </left>
        <right style="thin">
          <color indexed="64"/>
        </right>
        <top style="thin">
          <color indexed="64"/>
        </top>
        <bottom style="thin">
          <color indexed="64"/>
        </bottom>
      </border>
    </dxf>
    <dxf>
      <font>
        <b val="0"/>
        <i val="0"/>
        <strike val="0"/>
        <condense val="0"/>
        <extend val="0"/>
        <color auto="1"/>
      </font>
      <border>
        <left style="thin">
          <color indexed="64"/>
        </left>
        <right style="thin">
          <color indexed="64"/>
        </right>
        <top style="thin">
          <color indexed="64"/>
        </top>
        <bottom style="thin">
          <color indexed="64"/>
        </bottom>
      </border>
    </dxf>
    <dxf>
      <font>
        <b/>
        <i val="0"/>
        <strike val="0"/>
        <condense val="0"/>
        <extend val="0"/>
      </font>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b/>
        <i val="0"/>
        <strike val="0"/>
        <condense val="0"/>
        <extend val="0"/>
        <color auto="1"/>
      </font>
      <fill>
        <patternFill>
          <bgColor indexed="42"/>
        </patternFill>
      </fill>
      <border>
        <left style="thin">
          <color indexed="64"/>
        </left>
        <right style="thin">
          <color indexed="64"/>
        </right>
        <top style="thin">
          <color indexed="64"/>
        </top>
        <bottom style="thin">
          <color indexed="64"/>
        </bottom>
      </border>
    </dxf>
    <dxf>
      <font>
        <condense val="0"/>
        <extend val="0"/>
        <color indexed="9"/>
      </font>
      <fill>
        <patternFill patternType="none">
          <bgColor indexed="65"/>
        </patternFill>
      </fill>
      <border>
        <left/>
        <right/>
        <top/>
        <bottom/>
      </border>
    </dxf>
    <dxf>
      <font>
        <b val="0"/>
        <i val="0"/>
        <strike val="0"/>
        <condense val="0"/>
        <extend val="0"/>
        <color auto="1"/>
      </font>
      <fill>
        <patternFill patternType="none">
          <bgColor indexed="65"/>
        </patternFill>
      </fill>
      <border>
        <left style="thin">
          <color indexed="64"/>
        </left>
        <right style="thin">
          <color indexed="64"/>
        </right>
        <top style="thin">
          <color indexed="64"/>
        </top>
        <bottom style="thin">
          <color indexed="64"/>
        </bottom>
      </border>
    </dxf>
    <dxf>
      <font>
        <b val="0"/>
        <i val="0"/>
        <condense val="0"/>
        <extend val="0"/>
        <color auto="1"/>
      </font>
      <fill>
        <patternFill patternType="none">
          <bgColor indexed="65"/>
        </patternFill>
      </fill>
      <border>
        <left style="thin">
          <color indexed="64"/>
        </left>
        <right style="thin">
          <color indexed="64"/>
        </right>
        <top style="thin">
          <color indexed="64"/>
        </top>
        <bottom style="thin">
          <color indexed="64"/>
        </bottom>
      </border>
    </dxf>
    <dxf>
      <font>
        <b val="0"/>
        <i val="0"/>
        <condense val="0"/>
        <extend val="0"/>
        <color indexed="9"/>
      </font>
      <fill>
        <patternFill patternType="none">
          <bgColor indexed="65"/>
        </patternFill>
      </fill>
      <border>
        <left/>
        <right/>
        <top/>
        <bottom/>
      </border>
    </dxf>
    <dxf>
      <font>
        <b val="0"/>
        <i val="0"/>
        <condense val="0"/>
        <extend val="0"/>
        <color auto="1"/>
      </font>
      <fill>
        <patternFill>
          <bgColor indexed="42"/>
        </patternFill>
      </fill>
      <border>
        <left style="thin">
          <color indexed="64"/>
        </left>
        <right style="thin">
          <color indexed="64"/>
        </right>
        <top style="thin">
          <color indexed="64"/>
        </top>
        <bottom style="thin">
          <color indexed="64"/>
        </bottom>
      </border>
    </dxf>
    <dxf>
      <font>
        <b val="0"/>
        <i val="0"/>
        <strike val="0"/>
        <condense val="0"/>
        <extend val="0"/>
        <color auto="1"/>
      </font>
      <border>
        <left style="thin">
          <color indexed="64"/>
        </left>
        <right style="thin">
          <color indexed="64"/>
        </right>
        <top style="thin">
          <color indexed="64"/>
        </top>
        <bottom style="thin">
          <color indexed="64"/>
        </bottom>
      </border>
    </dxf>
    <dxf>
      <font>
        <strike val="0"/>
        <condense val="0"/>
        <extend val="0"/>
        <color auto="1"/>
      </font>
      <fill>
        <patternFill patternType="none">
          <bgColor indexed="65"/>
        </patternFill>
      </fill>
      <border>
        <left style="thin">
          <color indexed="64"/>
        </left>
        <right style="thin">
          <color indexed="64"/>
        </right>
        <top style="thin">
          <color indexed="64"/>
        </top>
        <bottom style="thin">
          <color indexed="64"/>
        </bottom>
      </border>
    </dxf>
    <dxf>
      <font>
        <strike val="0"/>
        <condense val="0"/>
        <extend val="0"/>
        <color auto="1"/>
      </font>
      <fill>
        <patternFill patternType="none">
          <bgColor indexed="65"/>
        </patternFill>
      </fill>
      <border>
        <left style="thin">
          <color indexed="64"/>
        </left>
        <right style="thin">
          <color indexed="64"/>
        </right>
        <top style="thin">
          <color indexed="64"/>
        </top>
        <bottom style="thin">
          <color indexed="64"/>
        </bottom>
      </border>
    </dxf>
    <dxf>
      <font>
        <strike val="0"/>
        <condense val="0"/>
        <extend val="0"/>
        <color auto="1"/>
      </font>
      <fill>
        <patternFill patternType="none">
          <bgColor indexed="65"/>
        </patternFill>
      </fill>
      <border>
        <left style="thin">
          <color indexed="64"/>
        </left>
        <right style="thin">
          <color indexed="64"/>
        </right>
        <top style="thin">
          <color indexed="64"/>
        </top>
        <bottom style="thin">
          <color indexed="64"/>
        </bottom>
      </border>
    </dxf>
    <dxf>
      <font>
        <strike val="0"/>
        <condense val="0"/>
        <extend val="0"/>
        <color auto="1"/>
      </font>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10.xml><?xml version="1.0" encoding="utf-8"?>
<ax:ocx xmlns:ax="http://schemas.microsoft.com/office/2006/activeX" xmlns:r="http://schemas.openxmlformats.org/officeDocument/2006/relationships" ax:classid="{D7053240-CE69-11CD-A777-00DD01143C57}" ax:persistence="persistStreamInit" r:id="rId1"/>
</file>

<file path=xl/activeX/activeX11.xml><?xml version="1.0" encoding="utf-8"?>
<ax:ocx xmlns:ax="http://schemas.microsoft.com/office/2006/activeX" xmlns:r="http://schemas.openxmlformats.org/officeDocument/2006/relationships" ax:classid="{D7053240-CE69-11CD-A777-00DD01143C57}" ax:persistence="persistStreamInit" r:id="rId1"/>
</file>

<file path=xl/activeX/activeX12.xml><?xml version="1.0" encoding="utf-8"?>
<ax:ocx xmlns:ax="http://schemas.microsoft.com/office/2006/activeX" xmlns:r="http://schemas.openxmlformats.org/officeDocument/2006/relationships" ax:classid="{D7053240-CE69-11CD-A777-00DD01143C57}" ax:persistence="persistStreamInit" r:id="rId1"/>
</file>

<file path=xl/activeX/activeX13.xml><?xml version="1.0" encoding="utf-8"?>
<ax:ocx xmlns:ax="http://schemas.microsoft.com/office/2006/activeX" xmlns:r="http://schemas.openxmlformats.org/officeDocument/2006/relationships" ax:classid="{D7053240-CE69-11CD-A777-00DD01143C57}" ax:persistence="persistStreamInit" r:id="rId1"/>
</file>

<file path=xl/activeX/activeX14.xml><?xml version="1.0" encoding="utf-8"?>
<ax:ocx xmlns:ax="http://schemas.microsoft.com/office/2006/activeX" xmlns:r="http://schemas.openxmlformats.org/officeDocument/2006/relationships" ax:classid="{D7053240-CE69-11CD-A777-00DD01143C57}" ax:persistence="persistStreamInit" r:id="rId1"/>
</file>

<file path=xl/activeX/activeX15.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activeX/activeX4.xml><?xml version="1.0" encoding="utf-8"?>
<ax:ocx xmlns:ax="http://schemas.microsoft.com/office/2006/activeX" xmlns:r="http://schemas.openxmlformats.org/officeDocument/2006/relationships" ax:classid="{D7053240-CE69-11CD-A777-00DD01143C57}" ax:persistence="persistStreamInit" r:id="rId1"/>
</file>

<file path=xl/activeX/activeX5.xml><?xml version="1.0" encoding="utf-8"?>
<ax:ocx xmlns:ax="http://schemas.microsoft.com/office/2006/activeX" xmlns:r="http://schemas.openxmlformats.org/officeDocument/2006/relationships" ax:classid="{D7053240-CE69-11CD-A777-00DD01143C57}" ax:persistence="persistStreamInit" r:id="rId1"/>
</file>

<file path=xl/activeX/activeX6.xml><?xml version="1.0" encoding="utf-8"?>
<ax:ocx xmlns:ax="http://schemas.microsoft.com/office/2006/activeX" xmlns:r="http://schemas.openxmlformats.org/officeDocument/2006/relationships" ax:classid="{D7053240-CE69-11CD-A777-00DD01143C57}" ax:persistence="persistStreamInit" r:id="rId1"/>
</file>

<file path=xl/activeX/activeX7.xml><?xml version="1.0" encoding="utf-8"?>
<ax:ocx xmlns:ax="http://schemas.microsoft.com/office/2006/activeX" xmlns:r="http://schemas.openxmlformats.org/officeDocument/2006/relationships" ax:classid="{D7053240-CE69-11CD-A777-00DD01143C57}" ax:persistence="persistStreamInit" r:id="rId1"/>
</file>

<file path=xl/activeX/activeX8.xml><?xml version="1.0" encoding="utf-8"?>
<ax:ocx xmlns:ax="http://schemas.microsoft.com/office/2006/activeX" xmlns:r="http://schemas.openxmlformats.org/officeDocument/2006/relationships" ax:classid="{D7053240-CE69-11CD-A777-00DD01143C57}" ax:persistence="persistStreamInit" r:id="rId1"/>
</file>

<file path=xl/activeX/activeX9.xml><?xml version="1.0" encoding="utf-8"?>
<ax:ocx xmlns:ax="http://schemas.microsoft.com/office/2006/activeX" xmlns:r="http://schemas.openxmlformats.org/officeDocument/2006/relationships" ax:classid="{D7053240-CE69-11CD-A777-00DD01143C57}" ax:persistence="persistStreamInit" r:id="rId1"/>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image" Target="../media/image14.emf"/><Relationship Id="rId3" Type="http://schemas.openxmlformats.org/officeDocument/2006/relationships/image" Target="../media/image4.emf"/><Relationship Id="rId7" Type="http://schemas.openxmlformats.org/officeDocument/2006/relationships/image" Target="../media/image8.emf"/><Relationship Id="rId12" Type="http://schemas.openxmlformats.org/officeDocument/2006/relationships/image" Target="../media/image13.emf"/><Relationship Id="rId2" Type="http://schemas.openxmlformats.org/officeDocument/2006/relationships/image" Target="../media/image3.emf"/><Relationship Id="rId1" Type="http://schemas.openxmlformats.org/officeDocument/2006/relationships/image" Target="../media/image2.emf"/><Relationship Id="rId6" Type="http://schemas.openxmlformats.org/officeDocument/2006/relationships/image" Target="../media/image7.emf"/><Relationship Id="rId11" Type="http://schemas.openxmlformats.org/officeDocument/2006/relationships/image" Target="../media/image12.emf"/><Relationship Id="rId5" Type="http://schemas.openxmlformats.org/officeDocument/2006/relationships/image" Target="../media/image6.emf"/><Relationship Id="rId15" Type="http://schemas.openxmlformats.org/officeDocument/2006/relationships/image" Target="../media/image16.emf"/><Relationship Id="rId10" Type="http://schemas.openxmlformats.org/officeDocument/2006/relationships/image" Target="../media/image11.emf"/><Relationship Id="rId4" Type="http://schemas.openxmlformats.org/officeDocument/2006/relationships/image" Target="../media/image5.emf"/><Relationship Id="rId9" Type="http://schemas.openxmlformats.org/officeDocument/2006/relationships/image" Target="../media/image10.emf"/><Relationship Id="rId14" Type="http://schemas.openxmlformats.org/officeDocument/2006/relationships/image" Target="../media/image15.emf"/></Relationships>
</file>

<file path=xl/drawings/drawing1.xml><?xml version="1.0" encoding="utf-8"?>
<xdr:wsDr xmlns:xdr="http://schemas.openxmlformats.org/drawingml/2006/spreadsheetDrawing" xmlns:a="http://schemas.openxmlformats.org/drawingml/2006/main">
  <xdr:twoCellAnchor editAs="oneCell">
    <xdr:from>
      <xdr:col>12</xdr:col>
      <xdr:colOff>247650</xdr:colOff>
      <xdr:row>25</xdr:row>
      <xdr:rowOff>57150</xdr:rowOff>
    </xdr:from>
    <xdr:to>
      <xdr:col>13</xdr:col>
      <xdr:colOff>561975</xdr:colOff>
      <xdr:row>28</xdr:row>
      <xdr:rowOff>133350</xdr:rowOff>
    </xdr:to>
    <xdr:pic>
      <xdr:nvPicPr>
        <xdr:cNvPr id="41140" name="Picture 59" descr="dasein new"/>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8353425" y="5086350"/>
          <a:ext cx="923925" cy="5619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5000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xmlns="" val="1"/>
          </a:ext>
        </a:extLst>
      </a:spPr>
      <a:bodyPr vertOverflow="clip" wrap="square" lIns="18288" tIns="0" rIns="0" bIns="0" upright="1"/>
      <a:lstStyle/>
    </a:spDef>
    <a:lnDef>
      <a:spPr bwMode="auto">
        <a:xfrm>
          <a:off x="0" y="0"/>
          <a:ext cx="1" cy="1"/>
        </a:xfrm>
        <a:custGeom>
          <a:avLst/>
          <a:gdLst/>
          <a:ahLst/>
          <a:cxnLst/>
          <a:rect l="0" t="0" r="0" b="0"/>
          <a:pathLst/>
        </a:custGeom>
        <a:solidFill>
          <a:srgbClr val="5000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xmlns=""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5.xml"/><Relationship Id="rId13" Type="http://schemas.openxmlformats.org/officeDocument/2006/relationships/control" Target="../activeX/activeX10.xml"/><Relationship Id="rId18" Type="http://schemas.openxmlformats.org/officeDocument/2006/relationships/control" Target="../activeX/activeX15.xml"/><Relationship Id="rId3" Type="http://schemas.openxmlformats.org/officeDocument/2006/relationships/vmlDrawing" Target="../drawings/vmlDrawing1.vml"/><Relationship Id="rId34" Type="http://schemas.openxmlformats.org/officeDocument/2006/relationships/ctrlProp" Target="../ctrlProps/ctrlProp1.xml"/><Relationship Id="rId7" Type="http://schemas.openxmlformats.org/officeDocument/2006/relationships/control" Target="../activeX/activeX4.xml"/><Relationship Id="rId12" Type="http://schemas.openxmlformats.org/officeDocument/2006/relationships/control" Target="../activeX/activeX9.xml"/><Relationship Id="rId17" Type="http://schemas.openxmlformats.org/officeDocument/2006/relationships/control" Target="../activeX/activeX14.xml"/><Relationship Id="rId2" Type="http://schemas.openxmlformats.org/officeDocument/2006/relationships/drawing" Target="../drawings/drawing1.xml"/><Relationship Id="rId16" Type="http://schemas.openxmlformats.org/officeDocument/2006/relationships/control" Target="../activeX/activeX13.xml"/><Relationship Id="rId1" Type="http://schemas.openxmlformats.org/officeDocument/2006/relationships/printerSettings" Target="../printerSettings/printerSettings1.bin"/><Relationship Id="rId6" Type="http://schemas.openxmlformats.org/officeDocument/2006/relationships/control" Target="../activeX/activeX3.xml"/><Relationship Id="rId11" Type="http://schemas.openxmlformats.org/officeDocument/2006/relationships/control" Target="../activeX/activeX8.xml"/><Relationship Id="rId37" Type="http://schemas.openxmlformats.org/officeDocument/2006/relationships/ctrlProp" Target="../ctrlProps/ctrlProp4.xml"/><Relationship Id="rId5" Type="http://schemas.openxmlformats.org/officeDocument/2006/relationships/control" Target="../activeX/activeX2.xml"/><Relationship Id="rId15" Type="http://schemas.openxmlformats.org/officeDocument/2006/relationships/control" Target="../activeX/activeX12.xml"/><Relationship Id="rId36" Type="http://schemas.openxmlformats.org/officeDocument/2006/relationships/ctrlProp" Target="../ctrlProps/ctrlProp3.xml"/><Relationship Id="rId10" Type="http://schemas.openxmlformats.org/officeDocument/2006/relationships/control" Target="../activeX/activeX7.xml"/><Relationship Id="rId19" Type="http://schemas.openxmlformats.org/officeDocument/2006/relationships/comments" Target="../comments1.xml"/><Relationship Id="rId4" Type="http://schemas.openxmlformats.org/officeDocument/2006/relationships/control" Target="../activeX/activeX1.xml"/><Relationship Id="rId9" Type="http://schemas.openxmlformats.org/officeDocument/2006/relationships/control" Target="../activeX/activeX6.xml"/><Relationship Id="rId14" Type="http://schemas.openxmlformats.org/officeDocument/2006/relationships/control" Target="../activeX/activeX11.xml"/><Relationship Id="rId35" Type="http://schemas.openxmlformats.org/officeDocument/2006/relationships/ctrlProp" Target="../ctrlProps/ctrlProp2.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8.bin"/><Relationship Id="rId1" Type="http://schemas.openxmlformats.org/officeDocument/2006/relationships/hyperlink" Target="https://it.wikipedia.org/wiki/Piano_regolatore_generale" TargetMode="External"/><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Foglio20">
    <pageSetUpPr fitToPage="1"/>
  </sheetPr>
  <dimension ref="A1:N37"/>
  <sheetViews>
    <sheetView showGridLines="0" tabSelected="1" zoomScale="70" zoomScaleNormal="70" workbookViewId="0">
      <selection activeCell="H31" sqref="H31"/>
    </sheetView>
  </sheetViews>
  <sheetFormatPr defaultRowHeight="12.75"/>
  <cols>
    <col min="1" max="1" width="3" style="2" customWidth="1"/>
    <col min="2" max="3" width="9.140625" style="2"/>
    <col min="4" max="4" width="17.85546875" style="2" customWidth="1"/>
    <col min="5" max="5" width="9.140625" style="2"/>
    <col min="6" max="6" width="17.28515625" style="2" customWidth="1"/>
    <col min="7" max="8" width="9.140625" style="2"/>
    <col min="9" max="9" width="10.28515625" style="2" bestFit="1" customWidth="1"/>
    <col min="10" max="16384" width="9.140625" style="2"/>
  </cols>
  <sheetData>
    <row r="1" spans="2:14" ht="6" customHeight="1"/>
    <row r="2" spans="2:14">
      <c r="B2" s="313" t="s">
        <v>37</v>
      </c>
      <c r="C2" s="314"/>
      <c r="D2" s="314"/>
      <c r="E2" s="314"/>
      <c r="F2" s="314"/>
      <c r="G2" s="314"/>
      <c r="H2" s="314"/>
      <c r="I2" s="314"/>
      <c r="J2" s="314"/>
      <c r="K2" s="314"/>
      <c r="L2" s="314"/>
      <c r="M2" s="314"/>
      <c r="N2" s="315"/>
    </row>
    <row r="3" spans="2:14">
      <c r="B3" s="32"/>
      <c r="C3" s="33"/>
      <c r="D3" s="33"/>
      <c r="E3" s="33"/>
      <c r="F3" s="33"/>
      <c r="G3" s="33"/>
      <c r="H3" s="33"/>
      <c r="I3" s="33"/>
      <c r="J3" s="33"/>
      <c r="K3" s="33"/>
      <c r="L3" s="33"/>
      <c r="M3" s="33"/>
      <c r="N3" s="34"/>
    </row>
    <row r="4" spans="2:14">
      <c r="B4" s="32"/>
      <c r="C4" s="33" t="s">
        <v>21</v>
      </c>
      <c r="D4" s="321"/>
      <c r="E4" s="322"/>
      <c r="F4" s="322"/>
      <c r="G4" s="323"/>
      <c r="H4" s="33"/>
      <c r="I4" s="33"/>
      <c r="J4" s="33"/>
      <c r="K4" s="33"/>
      <c r="L4" s="35" t="e">
        <f>IF(#REF!="x","Obiettivi Selezionati","Obiettivi non selezionati")</f>
        <v>#REF!</v>
      </c>
      <c r="M4" s="33"/>
      <c r="N4" s="34"/>
    </row>
    <row r="5" spans="2:14" ht="8.25" customHeight="1">
      <c r="B5" s="32"/>
      <c r="C5" s="33"/>
      <c r="D5" s="33"/>
      <c r="E5" s="33"/>
      <c r="F5" s="33"/>
      <c r="G5" s="33"/>
      <c r="H5" s="33"/>
      <c r="I5" s="33"/>
      <c r="J5" s="33"/>
      <c r="K5" s="33"/>
      <c r="L5" s="33"/>
      <c r="M5" s="33"/>
      <c r="N5" s="34"/>
    </row>
    <row r="6" spans="2:14">
      <c r="B6" s="32"/>
      <c r="C6" s="33" t="s">
        <v>22</v>
      </c>
      <c r="D6" s="321"/>
      <c r="E6" s="322"/>
      <c r="F6" s="322"/>
      <c r="G6" s="323"/>
      <c r="H6" s="33"/>
      <c r="I6" s="33"/>
      <c r="J6" s="33"/>
      <c r="K6" s="33"/>
      <c r="L6" s="35"/>
      <c r="M6" s="33"/>
      <c r="N6" s="34"/>
    </row>
    <row r="7" spans="2:14" ht="8.25" customHeight="1">
      <c r="B7" s="32"/>
      <c r="C7" s="33"/>
      <c r="D7" s="36" t="s">
        <v>34</v>
      </c>
      <c r="E7" s="36" t="s">
        <v>35</v>
      </c>
      <c r="F7" s="36" t="s">
        <v>36</v>
      </c>
      <c r="G7" s="37"/>
      <c r="H7" s="33"/>
      <c r="I7" s="33"/>
      <c r="J7" s="33"/>
      <c r="K7" s="33"/>
      <c r="L7" s="33"/>
      <c r="M7" s="33"/>
      <c r="N7" s="34"/>
    </row>
    <row r="8" spans="2:14">
      <c r="B8" s="32"/>
      <c r="C8" s="33" t="s">
        <v>33</v>
      </c>
      <c r="D8" s="38"/>
      <c r="E8" s="38"/>
      <c r="F8" s="38"/>
      <c r="G8" s="33"/>
      <c r="H8" s="33"/>
      <c r="I8" s="33"/>
      <c r="J8" s="33"/>
      <c r="K8" s="33"/>
      <c r="L8" s="33"/>
      <c r="M8" s="33"/>
      <c r="N8" s="34"/>
    </row>
    <row r="9" spans="2:14" ht="8.25" customHeight="1">
      <c r="B9" s="32"/>
      <c r="C9" s="33"/>
      <c r="D9" s="37"/>
      <c r="E9" s="37"/>
      <c r="F9" s="37"/>
      <c r="G9" s="33"/>
      <c r="H9" s="33"/>
      <c r="I9" s="33"/>
      <c r="J9" s="33"/>
      <c r="K9" s="33"/>
      <c r="L9" s="33"/>
      <c r="M9" s="33"/>
      <c r="N9" s="34"/>
    </row>
    <row r="10" spans="2:14">
      <c r="B10" s="32"/>
      <c r="C10" s="33" t="s">
        <v>38</v>
      </c>
      <c r="D10" s="39"/>
      <c r="E10" s="37"/>
      <c r="F10" s="37"/>
      <c r="G10" s="33"/>
      <c r="H10" s="33"/>
      <c r="I10" s="33"/>
      <c r="J10" s="33"/>
      <c r="K10" s="33"/>
      <c r="L10" s="33"/>
      <c r="M10" s="33"/>
      <c r="N10" s="34"/>
    </row>
    <row r="11" spans="2:14">
      <c r="B11" s="32"/>
      <c r="C11" s="33"/>
      <c r="D11" s="33"/>
      <c r="E11" s="33"/>
      <c r="F11" s="33"/>
      <c r="G11" s="33"/>
      <c r="H11" s="33"/>
      <c r="I11" s="33"/>
      <c r="J11" s="33"/>
      <c r="K11" s="33"/>
      <c r="L11" s="33"/>
      <c r="M11" s="33"/>
      <c r="N11" s="34"/>
    </row>
    <row r="12" spans="2:14">
      <c r="B12" s="324" t="s">
        <v>91</v>
      </c>
      <c r="C12" s="324" t="s">
        <v>17</v>
      </c>
      <c r="D12" s="324"/>
      <c r="E12" s="324" t="s">
        <v>18</v>
      </c>
      <c r="F12" s="324"/>
      <c r="G12" s="324" t="s">
        <v>19</v>
      </c>
      <c r="H12" s="324" t="s">
        <v>40</v>
      </c>
      <c r="I12" s="316" t="s">
        <v>44</v>
      </c>
      <c r="J12" s="33"/>
      <c r="K12" s="33"/>
      <c r="L12" s="33"/>
      <c r="M12" s="33"/>
      <c r="N12" s="34"/>
    </row>
    <row r="13" spans="2:14">
      <c r="B13" s="325"/>
      <c r="C13" s="325"/>
      <c r="D13" s="325"/>
      <c r="E13" s="325"/>
      <c r="F13" s="325"/>
      <c r="G13" s="325"/>
      <c r="H13" s="325"/>
      <c r="I13" s="317"/>
      <c r="J13" s="33"/>
      <c r="K13" s="33"/>
      <c r="L13" s="33"/>
      <c r="M13" s="33"/>
      <c r="N13" s="34"/>
    </row>
    <row r="14" spans="2:14" ht="22.5" customHeight="1">
      <c r="B14" s="40" t="s">
        <v>23</v>
      </c>
      <c r="C14" s="327" t="s">
        <v>101</v>
      </c>
      <c r="D14" s="328"/>
      <c r="E14" s="326" t="s">
        <v>108</v>
      </c>
      <c r="F14" s="326"/>
      <c r="G14" s="251" t="s">
        <v>105</v>
      </c>
      <c r="H14" s="41">
        <f>'ART. 90 TUEL'!$A$8</f>
        <v>1</v>
      </c>
      <c r="I14" s="43" t="str">
        <f>IF('SERVIZI GENERALI'!$T$10:$T$10&lt;&gt;"","Fatto","")</f>
        <v/>
      </c>
      <c r="J14" s="33"/>
      <c r="K14" s="33"/>
      <c r="L14" s="33"/>
      <c r="M14" s="33"/>
      <c r="N14" s="34"/>
    </row>
    <row r="15" spans="2:14" ht="22.5" customHeight="1">
      <c r="B15" s="42" t="s">
        <v>24</v>
      </c>
      <c r="C15" s="318" t="s">
        <v>106</v>
      </c>
      <c r="D15" s="319"/>
      <c r="E15" s="320" t="s">
        <v>107</v>
      </c>
      <c r="F15" s="320"/>
      <c r="G15" s="251" t="s">
        <v>133</v>
      </c>
      <c r="H15" s="43">
        <v>10</v>
      </c>
      <c r="I15" s="43" t="str">
        <f>IF('SEGRETARIO COMUNALE'!$T$10:$T$17&lt;&gt;"","Fatto","")</f>
        <v/>
      </c>
      <c r="J15" s="33"/>
      <c r="K15" s="33"/>
      <c r="L15" s="33"/>
      <c r="M15" s="33"/>
      <c r="N15" s="34"/>
    </row>
    <row r="16" spans="2:14" ht="22.5" customHeight="1">
      <c r="B16" s="42" t="s">
        <v>25</v>
      </c>
      <c r="C16" s="318" t="s">
        <v>109</v>
      </c>
      <c r="D16" s="319"/>
      <c r="E16" s="320" t="s">
        <v>107</v>
      </c>
      <c r="F16" s="320"/>
      <c r="G16" s="251" t="s">
        <v>133</v>
      </c>
      <c r="H16" s="43">
        <f>'SERVIZI GENERALI'!$A$8</f>
        <v>4</v>
      </c>
      <c r="I16" s="43" t="e">
        <f>IF('SERVIZI GENERALI'!$T$10:$T$13&lt;&gt;"","Fatto","")</f>
        <v>#VALUE!</v>
      </c>
      <c r="J16" s="33"/>
      <c r="K16" s="33"/>
      <c r="L16" s="33"/>
      <c r="M16" s="33"/>
      <c r="N16" s="34"/>
    </row>
    <row r="17" spans="2:14" ht="22.5" customHeight="1">
      <c r="B17" s="42" t="s">
        <v>26</v>
      </c>
      <c r="C17" s="318" t="s">
        <v>110</v>
      </c>
      <c r="D17" s="319"/>
      <c r="E17" s="320" t="s">
        <v>107</v>
      </c>
      <c r="F17" s="320"/>
      <c r="G17" s="251" t="s">
        <v>133</v>
      </c>
      <c r="H17" s="43">
        <f>'SERV. SEGRET. ASSIST. CULT. IST'!$A$8</f>
        <v>15</v>
      </c>
      <c r="I17" s="43" t="str">
        <f>IF('SERV. SEGRET. ASSIST. CULT. IST'!$T$11:$T$25&lt;&gt;"","Fatto","")</f>
        <v/>
      </c>
      <c r="J17" s="33"/>
      <c r="K17" s="33"/>
      <c r="L17" s="33"/>
      <c r="M17" s="33"/>
      <c r="N17" s="34"/>
    </row>
    <row r="18" spans="2:14" ht="22.5" customHeight="1">
      <c r="B18" s="42" t="s">
        <v>27</v>
      </c>
      <c r="C18" s="318" t="s">
        <v>111</v>
      </c>
      <c r="D18" s="319"/>
      <c r="E18" s="320" t="s">
        <v>112</v>
      </c>
      <c r="F18" s="320"/>
      <c r="G18" s="251" t="s">
        <v>113</v>
      </c>
      <c r="H18" s="43">
        <f>'SERVIZIO FINANZIARIO E TRIBUTI'!$A$8</f>
        <v>3</v>
      </c>
      <c r="I18" s="43" t="e">
        <f>IF('SERVIZIO FINANZIARIO E TRIBUTI'!$T$10:$T$12&lt;&gt;"","Fatto","")</f>
        <v>#VALUE!</v>
      </c>
      <c r="J18" s="33"/>
      <c r="K18" s="33"/>
      <c r="L18" s="33"/>
      <c r="M18" s="33"/>
      <c r="N18" s="34"/>
    </row>
    <row r="19" spans="2:14" ht="22.5" customHeight="1">
      <c r="B19" s="42" t="s">
        <v>28</v>
      </c>
      <c r="C19" s="318" t="s">
        <v>114</v>
      </c>
      <c r="D19" s="319"/>
      <c r="E19" s="320" t="s">
        <v>107</v>
      </c>
      <c r="F19" s="320"/>
      <c r="G19" s="251" t="s">
        <v>133</v>
      </c>
      <c r="H19" s="43">
        <f>ANAGRAFE!$A$8</f>
        <v>5</v>
      </c>
      <c r="I19" s="43" t="e">
        <f>IF(ANAGRAFE!$T$10:$T$14&lt;&gt;"","Fatto","")</f>
        <v>#VALUE!</v>
      </c>
      <c r="J19" s="33"/>
      <c r="K19" s="33"/>
      <c r="L19" s="33"/>
      <c r="M19" s="33"/>
      <c r="N19" s="34"/>
    </row>
    <row r="20" spans="2:14" ht="22.5" customHeight="1">
      <c r="B20" s="42" t="s">
        <v>29</v>
      </c>
      <c r="C20" s="332" t="s">
        <v>115</v>
      </c>
      <c r="D20" s="320"/>
      <c r="E20" s="320" t="s">
        <v>311</v>
      </c>
      <c r="F20" s="320"/>
      <c r="G20" s="251" t="s">
        <v>116</v>
      </c>
      <c r="H20" s="43">
        <f>'EDILIZIA PRIVATA'!$A$8</f>
        <v>3</v>
      </c>
      <c r="I20" s="43" t="str">
        <f>IF('EDILIZIA PRIVATA'!$T$10&lt;&gt;"","Fatto","")</f>
        <v/>
      </c>
      <c r="J20" s="33"/>
      <c r="K20" s="33"/>
      <c r="L20" s="33"/>
      <c r="M20" s="33"/>
      <c r="N20" s="34"/>
    </row>
    <row r="21" spans="2:14" ht="22.5" customHeight="1">
      <c r="B21" s="42" t="s">
        <v>30</v>
      </c>
      <c r="C21" s="332" t="s">
        <v>117</v>
      </c>
      <c r="D21" s="320"/>
      <c r="E21" s="320" t="s">
        <v>118</v>
      </c>
      <c r="F21" s="320"/>
      <c r="G21" s="251" t="s">
        <v>116</v>
      </c>
      <c r="H21" s="43">
        <f>'LAVORI PUBBLICI'!$A$8</f>
        <v>7</v>
      </c>
      <c r="I21" s="43" t="str">
        <f>IF('LAVORI PUBBLICI'!$T$10:$T$26&lt;&gt;"","Fatto","")</f>
        <v/>
      </c>
      <c r="J21" s="33"/>
      <c r="K21" s="33"/>
      <c r="L21" s="33"/>
      <c r="M21" s="33"/>
      <c r="N21" s="34"/>
    </row>
    <row r="22" spans="2:14" ht="22.5" customHeight="1">
      <c r="B22" s="42" t="s">
        <v>31</v>
      </c>
      <c r="C22" s="332" t="s">
        <v>119</v>
      </c>
      <c r="D22" s="320"/>
      <c r="E22" s="320" t="s">
        <v>107</v>
      </c>
      <c r="F22" s="320"/>
      <c r="G22" s="251" t="s">
        <v>133</v>
      </c>
      <c r="H22" s="43">
        <f>'POLIZIA MUNICIPALE'!$A$8</f>
        <v>4</v>
      </c>
      <c r="I22" s="43" t="e">
        <f>IF('POLIZIA MUNICIPALE'!$T$10:$T$13&lt;&gt;"","Fatto","")</f>
        <v>#VALUE!</v>
      </c>
      <c r="J22" s="33"/>
      <c r="K22" s="33"/>
      <c r="L22" s="33"/>
      <c r="M22" s="33"/>
      <c r="N22" s="34"/>
    </row>
    <row r="23" spans="2:14" ht="22.5" customHeight="1">
      <c r="B23" s="42" t="s">
        <v>32</v>
      </c>
      <c r="C23" s="332" t="s">
        <v>120</v>
      </c>
      <c r="D23" s="320"/>
      <c r="E23" s="320" t="s">
        <v>121</v>
      </c>
      <c r="F23" s="320"/>
      <c r="G23" s="251" t="s">
        <v>116</v>
      </c>
      <c r="H23" s="43">
        <f>'COMMERCIO E POLIZ. AMM.VA'!$A$8</f>
        <v>7</v>
      </c>
      <c r="I23" s="43" t="e">
        <f>IF('COMMERCIO E POLIZ. AMM.VA'!$T$10:$T$16&lt;&gt;"","Fatto","")</f>
        <v>#VALUE!</v>
      </c>
      <c r="J23" s="33"/>
      <c r="K23" s="33"/>
      <c r="L23" s="33"/>
      <c r="M23" s="33"/>
      <c r="N23" s="34"/>
    </row>
    <row r="24" spans="2:14">
      <c r="B24" s="44" t="s">
        <v>41</v>
      </c>
      <c r="C24" s="333">
        <f>COUNTA(C14:D23)</f>
        <v>10</v>
      </c>
      <c r="D24" s="333"/>
      <c r="E24" s="333">
        <f>COUNTA(E14:F23)</f>
        <v>10</v>
      </c>
      <c r="F24" s="334"/>
      <c r="G24" s="41"/>
      <c r="H24" s="45">
        <f>SUM(H14:H23)</f>
        <v>59</v>
      </c>
      <c r="I24" s="33"/>
      <c r="J24" s="33"/>
      <c r="K24" s="33"/>
      <c r="L24" s="33"/>
      <c r="M24" s="33"/>
      <c r="N24" s="34"/>
    </row>
    <row r="25" spans="2:14">
      <c r="B25" s="32"/>
      <c r="C25" s="33"/>
      <c r="D25" s="33"/>
      <c r="E25" s="33"/>
      <c r="F25" s="33"/>
      <c r="G25" s="33"/>
      <c r="H25" s="33"/>
      <c r="I25" s="33"/>
      <c r="J25" s="33"/>
      <c r="K25" s="33"/>
      <c r="L25" s="329" t="s">
        <v>20</v>
      </c>
      <c r="M25" s="330"/>
      <c r="N25" s="331"/>
    </row>
    <row r="26" spans="2:14">
      <c r="B26" s="32"/>
      <c r="C26" s="33"/>
      <c r="D26" s="33"/>
      <c r="E26" s="33"/>
      <c r="F26" s="33"/>
      <c r="G26" s="33"/>
      <c r="H26" s="33"/>
      <c r="I26" s="33"/>
      <c r="J26" s="33"/>
      <c r="K26" s="33"/>
      <c r="L26" s="33"/>
      <c r="M26" s="33"/>
      <c r="N26" s="34"/>
    </row>
    <row r="27" spans="2:14">
      <c r="B27" s="32"/>
      <c r="C27" s="33"/>
      <c r="D27" s="33"/>
      <c r="E27" s="33"/>
      <c r="F27" s="33"/>
      <c r="G27" s="33"/>
      <c r="H27" s="33"/>
      <c r="I27" s="33"/>
      <c r="J27" s="33"/>
      <c r="K27" s="33"/>
      <c r="L27" s="33"/>
      <c r="M27" s="33"/>
      <c r="N27" s="34"/>
    </row>
    <row r="28" spans="2:14">
      <c r="B28" s="32"/>
      <c r="C28" s="33"/>
      <c r="D28" s="33"/>
      <c r="E28" s="33"/>
      <c r="F28" s="33"/>
      <c r="G28" s="33"/>
      <c r="H28" s="33"/>
      <c r="I28" s="33"/>
      <c r="J28" s="33"/>
      <c r="K28" s="33"/>
      <c r="L28" s="33"/>
      <c r="M28" s="33"/>
      <c r="N28" s="34"/>
    </row>
    <row r="29" spans="2:14">
      <c r="B29" s="129" t="s">
        <v>98</v>
      </c>
      <c r="C29" s="46"/>
      <c r="D29" s="46"/>
      <c r="E29" s="46"/>
      <c r="F29" s="46"/>
      <c r="G29" s="46"/>
      <c r="H29" s="46"/>
      <c r="I29" s="46"/>
      <c r="J29" s="46"/>
      <c r="K29" s="46"/>
      <c r="L29" s="46"/>
      <c r="M29" s="46"/>
      <c r="N29" s="47"/>
    </row>
    <row r="37" spans="1:1">
      <c r="A37" s="48"/>
    </row>
  </sheetData>
  <sheetProtection selectLockedCells="1"/>
  <mergeCells count="32">
    <mergeCell ref="D6:G6"/>
    <mergeCell ref="C19:D19"/>
    <mergeCell ref="E23:F23"/>
    <mergeCell ref="E21:F21"/>
    <mergeCell ref="C22:D22"/>
    <mergeCell ref="C12:D13"/>
    <mergeCell ref="L25:N25"/>
    <mergeCell ref="C17:D17"/>
    <mergeCell ref="C23:D23"/>
    <mergeCell ref="E20:F20"/>
    <mergeCell ref="C20:D20"/>
    <mergeCell ref="C24:D24"/>
    <mergeCell ref="E18:F18"/>
    <mergeCell ref="C21:D21"/>
    <mergeCell ref="E24:F24"/>
    <mergeCell ref="E22:F22"/>
    <mergeCell ref="B2:N2"/>
    <mergeCell ref="I12:I13"/>
    <mergeCell ref="C18:D18"/>
    <mergeCell ref="E19:F19"/>
    <mergeCell ref="D4:G4"/>
    <mergeCell ref="E12:F13"/>
    <mergeCell ref="E16:F16"/>
    <mergeCell ref="E17:F17"/>
    <mergeCell ref="E15:F15"/>
    <mergeCell ref="E14:F14"/>
    <mergeCell ref="C14:D14"/>
    <mergeCell ref="C15:D15"/>
    <mergeCell ref="C16:D16"/>
    <mergeCell ref="B12:B13"/>
    <mergeCell ref="G12:G13"/>
    <mergeCell ref="H12:H13"/>
  </mergeCells>
  <phoneticPr fontId="15" type="noConversion"/>
  <pageMargins left="0.75" right="0.75" top="1" bottom="1" header="0.5" footer="0.5"/>
  <pageSetup paperSize="9" scale="87" fitToHeight="0" orientation="landscape" horizontalDpi="300" verticalDpi="300" r:id="rId1"/>
  <headerFooter alignWithMargins="0"/>
  <ignoredErrors>
    <ignoredError sqref="H14 H24 E24 C24 L4:L5 H16:H21 I17:I19 I21 I22:I23 H22:H23" unlockedFormula="1"/>
  </ignoredErrors>
  <drawing r:id="rId2"/>
  <legacyDrawing r:id="rId3"/>
  <controls>
    <control shapeId="41017" r:id="rId4" name="CommandButton9"/>
    <control shapeId="41013" r:id="rId5" name="CommandButton8"/>
    <control shapeId="41012" r:id="rId6" name="CommandButton7"/>
    <control shapeId="41011" r:id="rId7" name="CommandButton6"/>
    <control shapeId="41010" r:id="rId8" name="CommandButton5"/>
    <control shapeId="41008" r:id="rId9" name="CommandButton4"/>
    <control shapeId="41007" r:id="rId10" name="CommandButton3"/>
    <control shapeId="41005" r:id="rId11" name="CommandButton2"/>
    <control shapeId="40990" r:id="rId12" name="Desel_obj"/>
    <control shapeId="40966" r:id="rId13" name="save_obj"/>
    <control shapeId="40965" r:id="rId14" name="sel_obj"/>
    <control shapeId="40961" r:id="rId15" name="del_obj"/>
    <control shapeId="41004" r:id="rId16" name="CommandButton1"/>
    <control shapeId="41000" r:id="rId17" name="save_referto"/>
    <control shapeId="40962" r:id="rId18" name="ordina_referto"/>
  </controls>
</worksheet>
</file>

<file path=xl/worksheets/sheet10.xml><?xml version="1.0" encoding="utf-8"?>
<worksheet xmlns="http://schemas.openxmlformats.org/spreadsheetml/2006/main" xmlns:r="http://schemas.openxmlformats.org/officeDocument/2006/relationships">
  <sheetPr codeName="Foglio5" filterMode="1"/>
  <dimension ref="A1:AA24"/>
  <sheetViews>
    <sheetView view="pageBreakPreview" zoomScale="60" zoomScaleNormal="70" workbookViewId="0">
      <pane ySplit="9" topLeftCell="A10" activePane="bottomLeft" state="frozen"/>
      <selection activeCell="D11" sqref="D11"/>
      <selection pane="bottomLeft" activeCell="E17" sqref="E17"/>
    </sheetView>
  </sheetViews>
  <sheetFormatPr defaultRowHeight="12.75"/>
  <cols>
    <col min="1" max="1" width="0.140625" style="21" customWidth="1"/>
    <col min="2" max="2" width="57.140625" style="51" customWidth="1"/>
    <col min="3" max="3" width="13" style="51" customWidth="1"/>
    <col min="4" max="4" width="43.42578125" style="51" customWidth="1"/>
    <col min="5" max="5" width="37.7109375" style="51" customWidth="1"/>
    <col min="6" max="6" width="6.5703125" style="51" bestFit="1" customWidth="1"/>
    <col min="7" max="8" width="7.5703125" style="51" customWidth="1"/>
    <col min="9" max="10" width="8" style="51" customWidth="1"/>
    <col min="11" max="11" width="0" style="51" hidden="1" customWidth="1"/>
    <col min="12" max="12" width="9.140625" style="51"/>
    <col min="13" max="13" width="15.7109375" style="51" hidden="1" customWidth="1"/>
    <col min="14" max="14" width="11.5703125" style="51" customWidth="1"/>
    <col min="15" max="15" width="9.140625" style="51"/>
    <col min="16" max="16" width="45.7109375" style="51" customWidth="1"/>
    <col min="17" max="20" width="9.140625" style="51"/>
    <col min="21" max="21" width="2.85546875" style="51" hidden="1" customWidth="1"/>
    <col min="22" max="22" width="3" style="51" hidden="1" customWidth="1"/>
    <col min="23" max="23" width="2.85546875" style="51" hidden="1" customWidth="1"/>
    <col min="24" max="24" width="2.42578125" style="51" hidden="1" customWidth="1"/>
    <col min="25" max="25" width="4.5703125" style="51" hidden="1" customWidth="1"/>
    <col min="26" max="26" width="6.42578125" style="51" hidden="1" customWidth="1"/>
    <col min="27" max="27" width="7.28515625" style="51" hidden="1" customWidth="1"/>
    <col min="28" max="28" width="0" style="51" hidden="1" customWidth="1"/>
    <col min="29" max="16384" width="9.140625" style="51"/>
  </cols>
  <sheetData>
    <row r="1" spans="1:27" s="26" customFormat="1" ht="15" thickBot="1">
      <c r="A1" s="22"/>
      <c r="B1" s="31" t="s">
        <v>7</v>
      </c>
      <c r="C1" s="23"/>
      <c r="D1" s="26" t="s">
        <v>226</v>
      </c>
      <c r="E1" s="24" t="s">
        <v>8</v>
      </c>
      <c r="F1" s="25"/>
      <c r="G1" s="23"/>
      <c r="H1" s="23"/>
      <c r="I1" s="23"/>
      <c r="J1" s="23"/>
      <c r="K1" s="23"/>
      <c r="L1" s="23"/>
    </row>
    <row r="2" spans="1:27" s="26" customFormat="1" ht="15" thickBot="1">
      <c r="A2" s="22"/>
      <c r="B2" s="63" t="str">
        <f>PROG!C22</f>
        <v>SERVIZIO POLIZIA MUNICIPALE</v>
      </c>
      <c r="C2" s="23"/>
      <c r="E2" s="24" t="s">
        <v>9</v>
      </c>
      <c r="F2" s="27">
        <f>IF(K15&gt;0,F1/K15,0)</f>
        <v>0</v>
      </c>
      <c r="G2" s="23"/>
      <c r="H2" s="23"/>
      <c r="I2" s="23"/>
      <c r="J2" s="23"/>
      <c r="K2" s="23"/>
      <c r="L2" s="23"/>
    </row>
    <row r="3" spans="1:27" s="26" customFormat="1" ht="15" thickBot="1">
      <c r="A3" s="22"/>
      <c r="B3" s="31" t="s">
        <v>18</v>
      </c>
      <c r="C3" s="23"/>
      <c r="D3" s="28"/>
      <c r="E3" s="29"/>
      <c r="F3" s="23"/>
      <c r="G3" s="23"/>
      <c r="H3" s="23"/>
      <c r="I3" s="23"/>
      <c r="J3" s="23"/>
      <c r="K3" s="23"/>
      <c r="L3" s="23"/>
    </row>
    <row r="4" spans="1:27" s="26" customFormat="1" ht="15" thickBot="1">
      <c r="A4" s="22"/>
      <c r="B4" s="63" t="str">
        <f>PROG!E22</f>
        <v>DOTT.SSA NASI CHIARA ANGELA</v>
      </c>
      <c r="C4" s="30"/>
      <c r="D4" s="28"/>
      <c r="E4" s="29"/>
      <c r="F4" s="23"/>
      <c r="G4" s="23"/>
      <c r="H4" s="23"/>
      <c r="I4" s="23"/>
      <c r="J4" s="23"/>
      <c r="K4" s="23"/>
      <c r="L4" s="23"/>
      <c r="U4" s="26" t="s">
        <v>52</v>
      </c>
      <c r="V4" s="26" t="s">
        <v>53</v>
      </c>
      <c r="W4" s="26" t="s">
        <v>54</v>
      </c>
    </row>
    <row r="5" spans="1:27" s="26" customFormat="1" ht="15" thickBot="1">
      <c r="A5" s="22"/>
      <c r="B5" s="31" t="str">
        <f>"CATEGORIA:                          "&amp;PROG!G14</f>
        <v>CATEGORIA:                          D1</v>
      </c>
      <c r="C5" s="30"/>
      <c r="D5" s="28"/>
      <c r="E5" s="29"/>
      <c r="F5" s="23"/>
      <c r="G5" s="23"/>
      <c r="H5" s="23"/>
      <c r="I5" s="23"/>
      <c r="J5" s="23"/>
      <c r="K5" s="23"/>
      <c r="L5" s="23"/>
      <c r="U5" s="26">
        <v>5</v>
      </c>
      <c r="V5" s="26">
        <v>3</v>
      </c>
      <c r="W5" s="26">
        <v>1</v>
      </c>
    </row>
    <row r="6" spans="1:27" ht="3.75" customHeight="1" thickBot="1">
      <c r="A6" s="19"/>
      <c r="B6" s="7"/>
      <c r="C6" s="2"/>
      <c r="D6" s="8"/>
      <c r="E6" s="9"/>
      <c r="F6" s="2"/>
      <c r="G6" s="2"/>
      <c r="H6" s="2"/>
      <c r="I6" s="2"/>
      <c r="J6" s="2"/>
      <c r="K6" s="2"/>
      <c r="L6" s="2"/>
    </row>
    <row r="7" spans="1:27" ht="18" customHeight="1" thickBot="1">
      <c r="A7" s="19"/>
      <c r="B7" s="211" t="s">
        <v>11</v>
      </c>
      <c r="C7" s="59"/>
      <c r="D7" s="59"/>
      <c r="E7" s="59"/>
      <c r="F7" s="60"/>
      <c r="G7" s="336" t="s">
        <v>248</v>
      </c>
      <c r="H7" s="337"/>
      <c r="I7" s="337"/>
      <c r="J7" s="337"/>
      <c r="K7" s="337"/>
      <c r="L7" s="337"/>
      <c r="M7" s="337"/>
      <c r="N7" s="337"/>
      <c r="O7" s="338"/>
    </row>
    <row r="8" spans="1:27" ht="123.75" customHeight="1">
      <c r="A8" s="19">
        <f>COUNTA(B10:B13)</f>
        <v>4</v>
      </c>
      <c r="B8" s="55" t="s">
        <v>2</v>
      </c>
      <c r="C8" s="210" t="s">
        <v>97</v>
      </c>
      <c r="D8" s="10" t="s">
        <v>47</v>
      </c>
      <c r="E8" s="106" t="s">
        <v>48</v>
      </c>
      <c r="F8" s="168" t="s">
        <v>74</v>
      </c>
      <c r="G8" s="169" t="s">
        <v>75</v>
      </c>
      <c r="H8" s="169" t="s">
        <v>46</v>
      </c>
      <c r="I8" s="169" t="s">
        <v>76</v>
      </c>
      <c r="J8" s="169" t="s">
        <v>77</v>
      </c>
      <c r="K8" s="213" t="s">
        <v>45</v>
      </c>
      <c r="L8" s="214" t="s">
        <v>49</v>
      </c>
      <c r="M8" s="215" t="s">
        <v>10</v>
      </c>
      <c r="N8" s="216" t="s">
        <v>80</v>
      </c>
      <c r="O8" s="217" t="s">
        <v>5</v>
      </c>
      <c r="P8" s="55" t="s">
        <v>82</v>
      </c>
      <c r="U8" s="335" t="s">
        <v>1</v>
      </c>
      <c r="V8" s="335"/>
      <c r="W8" s="335"/>
      <c r="X8" s="335"/>
      <c r="Y8" s="335"/>
      <c r="Z8" s="1" t="s">
        <v>45</v>
      </c>
      <c r="AA8" s="1" t="s">
        <v>0</v>
      </c>
    </row>
    <row r="9" spans="1:27">
      <c r="A9" s="19">
        <f>MAX(A10:A13)</f>
        <v>0</v>
      </c>
      <c r="B9" s="61"/>
      <c r="C9" s="62"/>
      <c r="D9" s="4"/>
      <c r="E9" s="4"/>
      <c r="F9" s="4"/>
      <c r="G9" s="5"/>
      <c r="H9" s="5"/>
      <c r="I9" s="5"/>
      <c r="J9" s="58"/>
      <c r="K9" s="6" t="s">
        <v>4</v>
      </c>
      <c r="L9" s="57" t="s">
        <v>4</v>
      </c>
      <c r="M9" s="12"/>
      <c r="N9" s="52" t="s">
        <v>3</v>
      </c>
      <c r="O9" s="53"/>
      <c r="P9" s="56"/>
    </row>
    <row r="10" spans="1:27" ht="158.25" customHeight="1">
      <c r="A10" s="20" t="str">
        <f>IF(B10&lt;&gt;0,$B$2,"")</f>
        <v>SERVIZIO POLIZIA MUNICIPALE</v>
      </c>
      <c r="B10" s="50" t="s">
        <v>220</v>
      </c>
      <c r="C10" s="55" t="s">
        <v>53</v>
      </c>
      <c r="D10" s="49" t="s">
        <v>224</v>
      </c>
      <c r="E10" s="49" t="s">
        <v>223</v>
      </c>
      <c r="F10" s="180">
        <v>1</v>
      </c>
      <c r="G10" s="11" t="s">
        <v>52</v>
      </c>
      <c r="H10" s="11" t="s">
        <v>52</v>
      </c>
      <c r="I10" s="11" t="s">
        <v>52</v>
      </c>
      <c r="J10" s="11" t="s">
        <v>53</v>
      </c>
      <c r="K10" s="3">
        <f>Z10</f>
        <v>225</v>
      </c>
      <c r="L10" s="3">
        <f>$AA10</f>
        <v>225</v>
      </c>
      <c r="M10" s="13">
        <f>K10*$F$2</f>
        <v>0</v>
      </c>
      <c r="N10" s="64"/>
      <c r="O10" s="65">
        <f>(N10*L10)/100</f>
        <v>0</v>
      </c>
      <c r="P10" s="3"/>
      <c r="U10" s="109">
        <f>IF(G10="A",5,(IF(G10="M",3,(IF(G10="B",1,"")))))</f>
        <v>5</v>
      </c>
      <c r="V10" s="109">
        <f>IF(H10="A",3,(IF(H10="M",2,IF(H10="b",1,""))))</f>
        <v>3</v>
      </c>
      <c r="W10" s="109">
        <f t="shared" ref="W10:X13" si="0">IF(I10="A",5,(IF(I10="M",3,IF(I10="B",1,""))))</f>
        <v>5</v>
      </c>
      <c r="X10" s="109">
        <f t="shared" si="0"/>
        <v>3</v>
      </c>
      <c r="Y10" s="202">
        <f>F10</f>
        <v>1</v>
      </c>
      <c r="Z10" s="54">
        <f>PRODUCT(U10:Y10)</f>
        <v>225</v>
      </c>
      <c r="AA10" s="54">
        <f>PRODUCT(U10:X10)</f>
        <v>225</v>
      </c>
    </row>
    <row r="11" spans="1:27" ht="144.75" customHeight="1">
      <c r="A11" s="20" t="str">
        <f>IF(B11&lt;&gt;0,$B$2,"")</f>
        <v>SERVIZIO POLIZIA MUNICIPALE</v>
      </c>
      <c r="B11" s="50" t="s">
        <v>221</v>
      </c>
      <c r="C11" s="55" t="s">
        <v>53</v>
      </c>
      <c r="D11" s="49" t="s">
        <v>227</v>
      </c>
      <c r="E11" s="49" t="s">
        <v>225</v>
      </c>
      <c r="F11" s="180">
        <v>1</v>
      </c>
      <c r="G11" s="11" t="s">
        <v>52</v>
      </c>
      <c r="H11" s="11" t="s">
        <v>53</v>
      </c>
      <c r="I11" s="11" t="s">
        <v>53</v>
      </c>
      <c r="J11" s="11" t="s">
        <v>54</v>
      </c>
      <c r="K11" s="3">
        <f>Z11</f>
        <v>30</v>
      </c>
      <c r="L11" s="3">
        <f>$AA11</f>
        <v>30</v>
      </c>
      <c r="M11" s="13">
        <f>K11*$F$2</f>
        <v>0</v>
      </c>
      <c r="N11" s="66"/>
      <c r="O11" s="65">
        <f>(N11*L11)/100</f>
        <v>0</v>
      </c>
      <c r="P11" s="3"/>
      <c r="U11" s="109">
        <f>IF(G11="A",5,(IF(G11="M",3,(IF(G11="B",1,"")))))</f>
        <v>5</v>
      </c>
      <c r="V11" s="109">
        <f>IF(H11="A",3,(IF(H11="M",2,IF(H11="b",1,""))))</f>
        <v>2</v>
      </c>
      <c r="W11" s="109">
        <f t="shared" si="0"/>
        <v>3</v>
      </c>
      <c r="X11" s="109">
        <f t="shared" si="0"/>
        <v>1</v>
      </c>
      <c r="Y11" s="202">
        <f>F11</f>
        <v>1</v>
      </c>
      <c r="Z11" s="54">
        <f>PRODUCT(U11:Y11)</f>
        <v>30</v>
      </c>
      <c r="AA11" s="54">
        <f>PRODUCT(U11:X11)</f>
        <v>30</v>
      </c>
    </row>
    <row r="12" spans="1:27" ht="148.9" customHeight="1">
      <c r="A12" s="20" t="str">
        <f>IF(B12&lt;&gt;0,$B$2,"")</f>
        <v>SERVIZIO POLIZIA MUNICIPALE</v>
      </c>
      <c r="B12" s="50" t="s">
        <v>350</v>
      </c>
      <c r="C12" s="55" t="s">
        <v>53</v>
      </c>
      <c r="D12" s="49" t="s">
        <v>352</v>
      </c>
      <c r="E12" s="49" t="s">
        <v>348</v>
      </c>
      <c r="F12" s="180">
        <v>1</v>
      </c>
      <c r="G12" s="11" t="s">
        <v>53</v>
      </c>
      <c r="H12" s="11" t="s">
        <v>53</v>
      </c>
      <c r="I12" s="11" t="s">
        <v>53</v>
      </c>
      <c r="J12" s="11" t="s">
        <v>53</v>
      </c>
      <c r="K12" s="3">
        <f>Z12</f>
        <v>54</v>
      </c>
      <c r="L12" s="3">
        <f>$AA12</f>
        <v>54</v>
      </c>
      <c r="M12" s="13">
        <f>K12*$F$2</f>
        <v>0</v>
      </c>
      <c r="N12" s="66"/>
      <c r="O12" s="65">
        <f>(N12*L12)/100</f>
        <v>0</v>
      </c>
      <c r="P12" s="3"/>
      <c r="U12" s="109">
        <f>IF(G12="A",5,(IF(G12="M",3,(IF(G12="B",1,"")))))</f>
        <v>3</v>
      </c>
      <c r="V12" s="109">
        <f>IF(H12="A",3,(IF(H12="M",2,IF(H12="b",1,""))))</f>
        <v>2</v>
      </c>
      <c r="W12" s="109">
        <f t="shared" si="0"/>
        <v>3</v>
      </c>
      <c r="X12" s="109">
        <f t="shared" si="0"/>
        <v>3</v>
      </c>
      <c r="Y12" s="202">
        <f>F12</f>
        <v>1</v>
      </c>
      <c r="Z12" s="54">
        <f>PRODUCT(U12:Y12)</f>
        <v>54</v>
      </c>
      <c r="AA12" s="54">
        <f>PRODUCT(U12:X12)</f>
        <v>54</v>
      </c>
    </row>
    <row r="13" spans="1:27" ht="154.15" customHeight="1">
      <c r="A13" s="20" t="str">
        <f>IF(B13&lt;&gt;0,$B$2,"")</f>
        <v>SERVIZIO POLIZIA MUNICIPALE</v>
      </c>
      <c r="B13" s="50" t="s">
        <v>349</v>
      </c>
      <c r="C13" s="55" t="s">
        <v>53</v>
      </c>
      <c r="D13" s="49" t="s">
        <v>351</v>
      </c>
      <c r="E13" s="49" t="s">
        <v>353</v>
      </c>
      <c r="F13" s="180">
        <v>1</v>
      </c>
      <c r="G13" s="11" t="s">
        <v>52</v>
      </c>
      <c r="H13" s="11" t="s">
        <v>53</v>
      </c>
      <c r="I13" s="11" t="s">
        <v>52</v>
      </c>
      <c r="J13" s="11" t="s">
        <v>53</v>
      </c>
      <c r="K13" s="3">
        <f>Z13</f>
        <v>150</v>
      </c>
      <c r="L13" s="3">
        <f>$AA13</f>
        <v>150</v>
      </c>
      <c r="M13" s="13">
        <f>K13*$F$2</f>
        <v>0</v>
      </c>
      <c r="N13" s="66"/>
      <c r="O13" s="65">
        <f>(N13*L13)/100</f>
        <v>0</v>
      </c>
      <c r="P13" s="3"/>
      <c r="U13" s="109">
        <f>IF(G13="A",5,(IF(G13="M",3,(IF(G13="B",1,"")))))</f>
        <v>5</v>
      </c>
      <c r="V13" s="109">
        <f>IF(H13="A",3,(IF(H13="M",2,IF(H13="b",1,""))))</f>
        <v>2</v>
      </c>
      <c r="W13" s="109">
        <f t="shared" si="0"/>
        <v>5</v>
      </c>
      <c r="X13" s="109">
        <f t="shared" si="0"/>
        <v>3</v>
      </c>
      <c r="Y13" s="202">
        <f>F13</f>
        <v>1</v>
      </c>
      <c r="Z13" s="54">
        <f>PRODUCT(U13:Y13)</f>
        <v>150</v>
      </c>
      <c r="AA13" s="54">
        <f>PRODUCT(U13:X13)</f>
        <v>150</v>
      </c>
    </row>
    <row r="14" spans="1:27" ht="154.15" customHeight="1" thickBot="1">
      <c r="A14" s="20"/>
      <c r="B14" s="50" t="s">
        <v>222</v>
      </c>
      <c r="C14" s="55" t="s">
        <v>53</v>
      </c>
      <c r="D14" s="49" t="s">
        <v>354</v>
      </c>
      <c r="E14" s="49" t="s">
        <v>355</v>
      </c>
      <c r="F14" s="312">
        <v>1</v>
      </c>
      <c r="G14" s="11" t="s">
        <v>52</v>
      </c>
      <c r="H14" s="11" t="s">
        <v>53</v>
      </c>
      <c r="I14" s="11" t="s">
        <v>52</v>
      </c>
      <c r="J14" s="11" t="s">
        <v>53</v>
      </c>
      <c r="K14" s="273"/>
      <c r="L14" s="3">
        <f>$AA14</f>
        <v>150</v>
      </c>
      <c r="M14" s="294"/>
      <c r="N14" s="287"/>
      <c r="O14" s="65"/>
      <c r="P14" s="55"/>
      <c r="U14" s="109">
        <f>IF(G14="A",5,(IF(G14="M",3,(IF(G14="B",1,"")))))</f>
        <v>5</v>
      </c>
      <c r="V14" s="109">
        <f>IF(H14="A",3,(IF(H14="M",2,IF(H14="b",1,""))))</f>
        <v>2</v>
      </c>
      <c r="W14" s="109">
        <f>IF(I14="A",5,(IF(I14="M",3,IF(I14="B",1,""))))</f>
        <v>5</v>
      </c>
      <c r="X14" s="109">
        <f>IF(J14="A",5,(IF(J14="M",3,IF(J14="B",1,""))))</f>
        <v>3</v>
      </c>
      <c r="Y14" s="202">
        <f>F14</f>
        <v>1</v>
      </c>
      <c r="Z14" s="54">
        <f>PRODUCT(U14:Y14)</f>
        <v>150</v>
      </c>
      <c r="AA14" s="54">
        <f>PRODUCT(U14:X14)</f>
        <v>150</v>
      </c>
    </row>
    <row r="15" spans="1:27" ht="16.5" customHeight="1" thickBot="1">
      <c r="A15" s="19" t="s">
        <v>39</v>
      </c>
      <c r="B15" s="14">
        <f>COUNTA(B10:B14)</f>
        <v>5</v>
      </c>
      <c r="C15" s="279"/>
      <c r="D15" s="279"/>
      <c r="E15" s="279"/>
      <c r="F15" s="280">
        <f>SUM(F10:F14)</f>
        <v>5</v>
      </c>
      <c r="G15" s="281"/>
      <c r="H15" s="281"/>
      <c r="I15" s="281"/>
      <c r="J15" s="281"/>
      <c r="K15" s="17">
        <f>SUM(K10:K13)</f>
        <v>459</v>
      </c>
      <c r="L15" s="282">
        <f>SUM(L10:L14)</f>
        <v>609</v>
      </c>
      <c r="M15" s="18">
        <f>SUM(M10:M13)</f>
        <v>0</v>
      </c>
      <c r="N15" s="283"/>
      <c r="O15" s="284">
        <f>SUM(O10:O13)</f>
        <v>0</v>
      </c>
      <c r="P15" s="285"/>
    </row>
    <row r="16" spans="1:27" ht="6.75" customHeight="1">
      <c r="A16" s="19" t="s">
        <v>39</v>
      </c>
      <c r="B16" s="2"/>
      <c r="C16" s="2"/>
      <c r="D16" s="2"/>
      <c r="E16" s="2"/>
      <c r="F16" s="2"/>
      <c r="G16" s="2"/>
      <c r="H16" s="2"/>
      <c r="I16" s="2"/>
      <c r="J16" s="2"/>
      <c r="K16" s="2"/>
      <c r="L16" s="2"/>
    </row>
    <row r="17" spans="1:12">
      <c r="A17" s="19" t="s">
        <v>39</v>
      </c>
      <c r="B17" s="2"/>
      <c r="C17" s="2"/>
      <c r="D17" s="2"/>
      <c r="E17" s="2"/>
      <c r="F17" s="2"/>
      <c r="G17" s="2"/>
      <c r="H17" s="2"/>
      <c r="I17" s="2"/>
      <c r="J17" s="2"/>
      <c r="K17" s="2"/>
      <c r="L17" s="2"/>
    </row>
    <row r="18" spans="1:12">
      <c r="A18" s="19" t="s">
        <v>39</v>
      </c>
      <c r="B18" s="71"/>
      <c r="C18" s="71"/>
      <c r="D18" s="71"/>
      <c r="E18" s="71"/>
      <c r="F18" s="2"/>
      <c r="G18" s="2"/>
      <c r="H18" s="2"/>
    </row>
    <row r="19" spans="1:12" ht="25.5" customHeight="1">
      <c r="A19" s="19" t="s">
        <v>39</v>
      </c>
      <c r="B19" s="72" t="s">
        <v>6</v>
      </c>
      <c r="C19" s="70"/>
      <c r="D19" s="70"/>
      <c r="E19" s="182">
        <f>IF(L15&gt;0,O15/L15,"0")</f>
        <v>0</v>
      </c>
      <c r="F19" s="69"/>
      <c r="G19" s="2"/>
      <c r="H19" s="2"/>
    </row>
    <row r="20" spans="1:12">
      <c r="A20" s="19"/>
      <c r="B20" s="2"/>
      <c r="C20" s="2"/>
      <c r="D20" s="2"/>
      <c r="E20" s="2"/>
      <c r="F20" s="2"/>
      <c r="G20" s="2"/>
      <c r="H20" s="2"/>
      <c r="I20" s="2"/>
      <c r="J20" s="2"/>
      <c r="K20" s="2"/>
      <c r="L20" s="2"/>
    </row>
    <row r="24" spans="1:12">
      <c r="E24" s="73"/>
    </row>
  </sheetData>
  <autoFilter ref="A9:AA19">
    <filterColumn colId="0">
      <customFilters and="1">
        <customFilter operator="notEqual" val=" "/>
      </customFilters>
    </filterColumn>
  </autoFilter>
  <mergeCells count="2">
    <mergeCell ref="U8:Y8"/>
    <mergeCell ref="G7:O7"/>
  </mergeCells>
  <phoneticPr fontId="0" type="noConversion"/>
  <printOptions horizontalCentered="1"/>
  <pageMargins left="0.17" right="0.13" top="0.31" bottom="0.19685039370078741" header="0.37" footer="0.51181102362204722"/>
  <pageSetup paperSize="9" scale="55" fitToHeight="10" orientation="landscape" r:id="rId1"/>
  <headerFooter alignWithMargins="0"/>
  <rowBreaks count="1" manualBreakCount="1">
    <brk id="11" min="1" max="15" man="1"/>
  </rowBreaks>
  <legacyDrawing r:id="rId2"/>
</worksheet>
</file>

<file path=xl/worksheets/sheet11.xml><?xml version="1.0" encoding="utf-8"?>
<worksheet xmlns="http://schemas.openxmlformats.org/spreadsheetml/2006/main" xmlns:r="http://schemas.openxmlformats.org/officeDocument/2006/relationships">
  <sheetPr codeName="Foglio6" filterMode="1"/>
  <dimension ref="A1:AA26"/>
  <sheetViews>
    <sheetView view="pageBreakPreview" zoomScale="60" zoomScaleNormal="75" workbookViewId="0">
      <pane ySplit="9" topLeftCell="A10" activePane="bottomLeft" state="frozen"/>
      <selection activeCell="D11" sqref="D11"/>
      <selection pane="bottomLeft" activeCell="E13" sqref="E13"/>
    </sheetView>
  </sheetViews>
  <sheetFormatPr defaultRowHeight="12.75"/>
  <cols>
    <col min="1" max="1" width="0.140625" style="21" customWidth="1"/>
    <col min="2" max="2" width="57.140625" style="51" customWidth="1"/>
    <col min="3" max="3" width="13" style="51" customWidth="1"/>
    <col min="4" max="4" width="43.42578125" style="51" customWidth="1"/>
    <col min="5" max="5" width="37.7109375" style="51" customWidth="1"/>
    <col min="6" max="6" width="8.7109375" style="51" bestFit="1" customWidth="1"/>
    <col min="7" max="8" width="7.5703125" style="51" customWidth="1"/>
    <col min="9" max="10" width="8" style="51" customWidth="1"/>
    <col min="11" max="11" width="0" style="51" hidden="1" customWidth="1"/>
    <col min="12" max="12" width="9.140625" style="51"/>
    <col min="13" max="13" width="15.7109375" style="51" hidden="1" customWidth="1"/>
    <col min="14" max="14" width="11.5703125" style="51" customWidth="1"/>
    <col min="15" max="15" width="9.140625" style="51"/>
    <col min="16" max="16" width="45.7109375" style="51" customWidth="1"/>
    <col min="17" max="20" width="9.140625" style="51"/>
    <col min="21" max="22" width="2.85546875" style="51" hidden="1" customWidth="1"/>
    <col min="23" max="23" width="2.5703125" style="51" hidden="1" customWidth="1"/>
    <col min="24" max="24" width="2.42578125" style="51" hidden="1" customWidth="1"/>
    <col min="25" max="25" width="4.85546875" style="51" hidden="1" customWidth="1"/>
    <col min="26" max="26" width="8.140625" style="51" hidden="1" customWidth="1"/>
    <col min="27" max="27" width="8" style="51" hidden="1" customWidth="1"/>
    <col min="28" max="16384" width="9.140625" style="51"/>
  </cols>
  <sheetData>
    <row r="1" spans="1:27" s="26" customFormat="1" ht="20.25" customHeight="1" thickBot="1">
      <c r="A1" s="22"/>
      <c r="B1" s="31" t="s">
        <v>7</v>
      </c>
      <c r="C1" s="23"/>
      <c r="E1" s="24" t="s">
        <v>8</v>
      </c>
      <c r="F1" s="25"/>
      <c r="G1" s="23"/>
      <c r="H1" s="23"/>
      <c r="I1" s="23"/>
      <c r="J1" s="23"/>
      <c r="K1" s="23"/>
      <c r="L1" s="23"/>
    </row>
    <row r="2" spans="1:27" s="26" customFormat="1" ht="20.25" customHeight="1" thickBot="1">
      <c r="A2" s="22"/>
      <c r="B2" s="63" t="str">
        <f>PROG!C23</f>
        <v>SERVIZIO COMMERCIO  - POLIZIA AMMINISTRATIVA</v>
      </c>
      <c r="C2" s="23"/>
      <c r="E2" s="24" t="s">
        <v>9</v>
      </c>
      <c r="F2" s="27">
        <f>IF(K17&gt;0,F1/K17,0)</f>
        <v>0</v>
      </c>
      <c r="G2" s="23"/>
      <c r="H2" s="23"/>
      <c r="I2" s="23"/>
      <c r="J2" s="23"/>
      <c r="K2" s="23"/>
      <c r="L2" s="23"/>
    </row>
    <row r="3" spans="1:27" s="26" customFormat="1" ht="20.25" customHeight="1" thickBot="1">
      <c r="A3" s="22"/>
      <c r="B3" s="31" t="s">
        <v>18</v>
      </c>
      <c r="C3" s="23"/>
      <c r="D3" s="28"/>
      <c r="E3" s="29"/>
      <c r="F3" s="23"/>
      <c r="G3" s="23"/>
      <c r="H3" s="23"/>
      <c r="I3" s="23"/>
      <c r="J3" s="23"/>
      <c r="K3" s="23"/>
      <c r="L3" s="23"/>
    </row>
    <row r="4" spans="1:27" s="26" customFormat="1" ht="20.25" customHeight="1" thickBot="1">
      <c r="A4" s="22"/>
      <c r="B4" s="63" t="str">
        <f>PROG!E23</f>
        <v>GEOM. RAIMONDO VITTORIO</v>
      </c>
      <c r="C4" s="30"/>
      <c r="D4" s="28"/>
      <c r="E4" s="29"/>
      <c r="F4" s="23"/>
      <c r="G4" s="23"/>
      <c r="H4" s="23"/>
      <c r="I4" s="23"/>
      <c r="J4" s="23"/>
      <c r="K4" s="23"/>
      <c r="L4" s="23"/>
      <c r="U4" s="26" t="s">
        <v>52</v>
      </c>
      <c r="V4" s="26" t="s">
        <v>53</v>
      </c>
      <c r="W4" s="26" t="s">
        <v>54</v>
      </c>
    </row>
    <row r="5" spans="1:27" s="26" customFormat="1" ht="20.25" customHeight="1" thickBot="1">
      <c r="A5" s="22"/>
      <c r="B5" s="31" t="str">
        <f>"CATEGORIA:                          "&amp;PROG!G14</f>
        <v>CATEGORIA:                          D1</v>
      </c>
      <c r="C5" s="30"/>
      <c r="D5" s="28"/>
      <c r="E5" s="29"/>
      <c r="F5" s="23"/>
      <c r="G5" s="23"/>
      <c r="H5" s="23"/>
      <c r="I5" s="23"/>
      <c r="J5" s="23"/>
      <c r="K5" s="23"/>
      <c r="L5" s="23"/>
      <c r="U5" s="26">
        <v>5</v>
      </c>
      <c r="V5" s="26">
        <v>3</v>
      </c>
      <c r="W5" s="26">
        <v>1</v>
      </c>
    </row>
    <row r="6" spans="1:27" ht="3" customHeight="1" thickBot="1">
      <c r="A6" s="19"/>
      <c r="B6" s="7"/>
      <c r="C6" s="2"/>
      <c r="D6" s="8"/>
      <c r="E6" s="9"/>
      <c r="F6" s="2"/>
      <c r="G6" s="2"/>
      <c r="H6" s="2"/>
      <c r="I6" s="2"/>
      <c r="J6" s="2"/>
      <c r="K6" s="2"/>
      <c r="L6" s="2"/>
    </row>
    <row r="7" spans="1:27" ht="18.75" thickBot="1">
      <c r="A7" s="19"/>
      <c r="B7" s="211" t="s">
        <v>11</v>
      </c>
      <c r="C7" s="59"/>
      <c r="D7" s="59"/>
      <c r="E7" s="59"/>
      <c r="F7" s="60"/>
      <c r="G7" s="336" t="s">
        <v>248</v>
      </c>
      <c r="H7" s="337"/>
      <c r="I7" s="337"/>
      <c r="J7" s="337"/>
      <c r="K7" s="337"/>
      <c r="L7" s="337"/>
      <c r="M7" s="337"/>
      <c r="N7" s="337"/>
      <c r="O7" s="338"/>
    </row>
    <row r="8" spans="1:27" ht="123.75" customHeight="1">
      <c r="A8" s="19">
        <f>COUNTA(B10:B16)</f>
        <v>7</v>
      </c>
      <c r="B8" s="55" t="s">
        <v>2</v>
      </c>
      <c r="C8" s="210" t="s">
        <v>97</v>
      </c>
      <c r="D8" s="10" t="s">
        <v>47</v>
      </c>
      <c r="E8" s="106" t="s">
        <v>48</v>
      </c>
      <c r="F8" s="168" t="s">
        <v>74</v>
      </c>
      <c r="G8" s="169" t="s">
        <v>75</v>
      </c>
      <c r="H8" s="169" t="s">
        <v>46</v>
      </c>
      <c r="I8" s="169" t="s">
        <v>76</v>
      </c>
      <c r="J8" s="169" t="s">
        <v>77</v>
      </c>
      <c r="K8" s="213" t="s">
        <v>45</v>
      </c>
      <c r="L8" s="214" t="s">
        <v>49</v>
      </c>
      <c r="M8" s="215" t="s">
        <v>10</v>
      </c>
      <c r="N8" s="216" t="s">
        <v>80</v>
      </c>
      <c r="O8" s="217" t="s">
        <v>5</v>
      </c>
      <c r="P8" s="55" t="s">
        <v>82</v>
      </c>
      <c r="U8" s="335" t="s">
        <v>1</v>
      </c>
      <c r="V8" s="335"/>
      <c r="W8" s="335"/>
      <c r="X8" s="335"/>
      <c r="Y8" s="335"/>
      <c r="Z8" s="1" t="s">
        <v>45</v>
      </c>
      <c r="AA8" s="1" t="s">
        <v>0</v>
      </c>
    </row>
    <row r="9" spans="1:27">
      <c r="A9" s="19">
        <f>MAX(A10:A16)</f>
        <v>0</v>
      </c>
      <c r="B9" s="61"/>
      <c r="C9" s="62"/>
      <c r="D9" s="4"/>
      <c r="E9" s="4"/>
      <c r="F9" s="4"/>
      <c r="G9" s="5"/>
      <c r="H9" s="5"/>
      <c r="I9" s="5"/>
      <c r="J9" s="58"/>
      <c r="K9" s="6" t="s">
        <v>4</v>
      </c>
      <c r="L9" s="57" t="s">
        <v>4</v>
      </c>
      <c r="M9" s="12"/>
      <c r="N9" s="52" t="s">
        <v>3</v>
      </c>
      <c r="O9" s="53"/>
      <c r="P9" s="56"/>
    </row>
    <row r="10" spans="1:27" ht="80.25" customHeight="1">
      <c r="A10" s="20" t="str">
        <f t="shared" ref="A10:A16" si="0">IF(B10&lt;&gt;0,$B$2,"")</f>
        <v>SERVIZIO COMMERCIO  - POLIZIA AMMINISTRATIVA</v>
      </c>
      <c r="B10" s="49" t="s">
        <v>228</v>
      </c>
      <c r="C10" s="55" t="s">
        <v>99</v>
      </c>
      <c r="D10" s="49" t="s">
        <v>236</v>
      </c>
      <c r="E10" s="49" t="s">
        <v>235</v>
      </c>
      <c r="F10" s="241">
        <v>0.125</v>
      </c>
      <c r="G10" s="11" t="s">
        <v>53</v>
      </c>
      <c r="H10" s="11" t="s">
        <v>53</v>
      </c>
      <c r="I10" s="11" t="s">
        <v>53</v>
      </c>
      <c r="J10" s="11" t="s">
        <v>54</v>
      </c>
      <c r="K10" s="3">
        <f t="shared" ref="K10:K16" si="1">Z10</f>
        <v>2.25</v>
      </c>
      <c r="L10" s="3">
        <f t="shared" ref="L10:L16" si="2">$AA10</f>
        <v>18</v>
      </c>
      <c r="M10" s="13">
        <f t="shared" ref="M10:M16" si="3">K10*$F$2</f>
        <v>0</v>
      </c>
      <c r="N10" s="64"/>
      <c r="O10" s="65">
        <f>(N10*L10)/100</f>
        <v>0</v>
      </c>
      <c r="P10" s="3"/>
      <c r="U10" s="109">
        <f>IF(G10="A",5,(IF(G10="M",3,(IF(G10="B",1,"")))))</f>
        <v>3</v>
      </c>
      <c r="V10" s="109">
        <f>IF(H10="A",3,(IF(H10="M",2,IF(H10="b",1,""))))</f>
        <v>2</v>
      </c>
      <c r="W10" s="109">
        <f>IF(I10="A",5,(IF(I10="M",3,IF(I10="B",1,""))))</f>
        <v>3</v>
      </c>
      <c r="X10" s="109">
        <f>IF(J10="A",5,(IF(J10="M",3,IF(J10="B",1,""))))</f>
        <v>1</v>
      </c>
      <c r="Y10" s="202">
        <f>F10</f>
        <v>0.125</v>
      </c>
      <c r="Z10" s="54">
        <f t="shared" ref="Z10:Z16" si="4">PRODUCT(U10:Y10)</f>
        <v>2.25</v>
      </c>
      <c r="AA10" s="54">
        <f t="shared" ref="AA10:AA16" si="5">PRODUCT(U10:X10)</f>
        <v>18</v>
      </c>
    </row>
    <row r="11" spans="1:27" ht="143.25" customHeight="1">
      <c r="A11" s="20" t="str">
        <f t="shared" si="0"/>
        <v>SERVIZIO COMMERCIO  - POLIZIA AMMINISTRATIVA</v>
      </c>
      <c r="B11" s="49" t="s">
        <v>229</v>
      </c>
      <c r="C11" s="55" t="s">
        <v>129</v>
      </c>
      <c r="D11" s="49" t="s">
        <v>237</v>
      </c>
      <c r="E11" s="49" t="s">
        <v>238</v>
      </c>
      <c r="F11" s="241">
        <v>0.125</v>
      </c>
      <c r="G11" s="11" t="s">
        <v>53</v>
      </c>
      <c r="H11" s="11" t="s">
        <v>53</v>
      </c>
      <c r="I11" s="11" t="s">
        <v>53</v>
      </c>
      <c r="J11" s="11" t="s">
        <v>54</v>
      </c>
      <c r="K11" s="3">
        <f t="shared" si="1"/>
        <v>2.25</v>
      </c>
      <c r="L11" s="3">
        <f t="shared" si="2"/>
        <v>18</v>
      </c>
      <c r="M11" s="13">
        <f t="shared" si="3"/>
        <v>0</v>
      </c>
      <c r="N11" s="66"/>
      <c r="O11" s="65">
        <f t="shared" ref="O11:O16" si="6">(N11*L11)/100</f>
        <v>0</v>
      </c>
      <c r="P11" s="3"/>
      <c r="U11" s="109">
        <f t="shared" ref="U11:U16" si="7">IF(G11="A",5,(IF(G11="M",3,(IF(G11="B",1,"")))))</f>
        <v>3</v>
      </c>
      <c r="V11" s="109">
        <f t="shared" ref="V11:V16" si="8">IF(H11="A",3,(IF(H11="M",2,IF(H11="b",1,""))))</f>
        <v>2</v>
      </c>
      <c r="W11" s="109">
        <f t="shared" ref="W11:W16" si="9">IF(I11="A",5,(IF(I11="M",3,IF(I11="B",1,""))))</f>
        <v>3</v>
      </c>
      <c r="X11" s="109">
        <f t="shared" ref="X11:X16" si="10">IF(J11="A",5,(IF(J11="M",3,IF(J11="B",1,""))))</f>
        <v>1</v>
      </c>
      <c r="Y11" s="202">
        <f t="shared" ref="Y11:Y16" si="11">F11</f>
        <v>0.125</v>
      </c>
      <c r="Z11" s="54">
        <f t="shared" si="4"/>
        <v>2.25</v>
      </c>
      <c r="AA11" s="54">
        <f t="shared" si="5"/>
        <v>18</v>
      </c>
    </row>
    <row r="12" spans="1:27" ht="130.5" customHeight="1">
      <c r="A12" s="20" t="str">
        <f t="shared" si="0"/>
        <v>SERVIZIO COMMERCIO  - POLIZIA AMMINISTRATIVA</v>
      </c>
      <c r="B12" s="49" t="s">
        <v>230</v>
      </c>
      <c r="C12" s="55" t="s">
        <v>99</v>
      </c>
      <c r="D12" s="49" t="s">
        <v>247</v>
      </c>
      <c r="E12" s="49" t="s">
        <v>239</v>
      </c>
      <c r="F12" s="241">
        <v>0.125</v>
      </c>
      <c r="G12" s="11" t="s">
        <v>52</v>
      </c>
      <c r="H12" s="11" t="s">
        <v>52</v>
      </c>
      <c r="I12" s="11" t="s">
        <v>53</v>
      </c>
      <c r="J12" s="11" t="s">
        <v>54</v>
      </c>
      <c r="K12" s="3">
        <f t="shared" si="1"/>
        <v>5.625</v>
      </c>
      <c r="L12" s="3">
        <f t="shared" si="2"/>
        <v>45</v>
      </c>
      <c r="M12" s="13">
        <f t="shared" si="3"/>
        <v>0</v>
      </c>
      <c r="N12" s="66"/>
      <c r="O12" s="65">
        <f t="shared" si="6"/>
        <v>0</v>
      </c>
      <c r="P12" s="3"/>
      <c r="U12" s="109">
        <f t="shared" si="7"/>
        <v>5</v>
      </c>
      <c r="V12" s="109">
        <f t="shared" si="8"/>
        <v>3</v>
      </c>
      <c r="W12" s="109">
        <f t="shared" si="9"/>
        <v>3</v>
      </c>
      <c r="X12" s="109">
        <f t="shared" si="10"/>
        <v>1</v>
      </c>
      <c r="Y12" s="202">
        <f t="shared" si="11"/>
        <v>0.125</v>
      </c>
      <c r="Z12" s="54">
        <f t="shared" si="4"/>
        <v>5.625</v>
      </c>
      <c r="AA12" s="54">
        <f t="shared" si="5"/>
        <v>45</v>
      </c>
    </row>
    <row r="13" spans="1:27" ht="168.75" customHeight="1">
      <c r="A13" s="20" t="str">
        <f t="shared" si="0"/>
        <v>SERVIZIO COMMERCIO  - POLIZIA AMMINISTRATIVA</v>
      </c>
      <c r="B13" s="49" t="s">
        <v>231</v>
      </c>
      <c r="C13" s="55" t="s">
        <v>99</v>
      </c>
      <c r="D13" s="49" t="s">
        <v>246</v>
      </c>
      <c r="E13" s="49" t="s">
        <v>239</v>
      </c>
      <c r="F13" s="241">
        <v>0.125</v>
      </c>
      <c r="G13" s="11" t="s">
        <v>53</v>
      </c>
      <c r="H13" s="11" t="s">
        <v>52</v>
      </c>
      <c r="I13" s="11" t="s">
        <v>52</v>
      </c>
      <c r="J13" s="11" t="s">
        <v>53</v>
      </c>
      <c r="K13" s="3">
        <f t="shared" si="1"/>
        <v>16.875</v>
      </c>
      <c r="L13" s="3">
        <f t="shared" si="2"/>
        <v>135</v>
      </c>
      <c r="M13" s="13">
        <f t="shared" si="3"/>
        <v>0</v>
      </c>
      <c r="N13" s="66"/>
      <c r="O13" s="65">
        <f t="shared" si="6"/>
        <v>0</v>
      </c>
      <c r="P13" s="3"/>
      <c r="U13" s="109">
        <f t="shared" si="7"/>
        <v>3</v>
      </c>
      <c r="V13" s="109">
        <f t="shared" si="8"/>
        <v>3</v>
      </c>
      <c r="W13" s="109">
        <f t="shared" si="9"/>
        <v>5</v>
      </c>
      <c r="X13" s="109">
        <f t="shared" si="10"/>
        <v>3</v>
      </c>
      <c r="Y13" s="202">
        <f t="shared" si="11"/>
        <v>0.125</v>
      </c>
      <c r="Z13" s="54">
        <f t="shared" si="4"/>
        <v>16.875</v>
      </c>
      <c r="AA13" s="54">
        <f t="shared" si="5"/>
        <v>135</v>
      </c>
    </row>
    <row r="14" spans="1:27" ht="182.25" customHeight="1">
      <c r="A14" s="20" t="str">
        <f t="shared" si="0"/>
        <v>SERVIZIO COMMERCIO  - POLIZIA AMMINISTRATIVA</v>
      </c>
      <c r="B14" s="49" t="s">
        <v>232</v>
      </c>
      <c r="C14" s="55" t="s">
        <v>193</v>
      </c>
      <c r="D14" s="49" t="s">
        <v>242</v>
      </c>
      <c r="E14" s="49" t="s">
        <v>240</v>
      </c>
      <c r="F14" s="241">
        <v>0.125</v>
      </c>
      <c r="G14" s="11" t="s">
        <v>52</v>
      </c>
      <c r="H14" s="11" t="s">
        <v>52</v>
      </c>
      <c r="I14" s="11" t="s">
        <v>53</v>
      </c>
      <c r="J14" s="11" t="s">
        <v>54</v>
      </c>
      <c r="K14" s="3">
        <f t="shared" si="1"/>
        <v>5.625</v>
      </c>
      <c r="L14" s="3">
        <f t="shared" si="2"/>
        <v>45</v>
      </c>
      <c r="M14" s="13">
        <f t="shared" si="3"/>
        <v>0</v>
      </c>
      <c r="N14" s="66"/>
      <c r="O14" s="65">
        <f t="shared" si="6"/>
        <v>0</v>
      </c>
      <c r="P14" s="3"/>
      <c r="U14" s="109">
        <f t="shared" si="7"/>
        <v>5</v>
      </c>
      <c r="V14" s="109">
        <f t="shared" si="8"/>
        <v>3</v>
      </c>
      <c r="W14" s="109">
        <f t="shared" si="9"/>
        <v>3</v>
      </c>
      <c r="X14" s="109">
        <f t="shared" si="10"/>
        <v>1</v>
      </c>
      <c r="Y14" s="202">
        <f t="shared" si="11"/>
        <v>0.125</v>
      </c>
      <c r="Z14" s="54">
        <f t="shared" si="4"/>
        <v>5.625</v>
      </c>
      <c r="AA14" s="54">
        <f t="shared" si="5"/>
        <v>45</v>
      </c>
    </row>
    <row r="15" spans="1:27" ht="174" customHeight="1">
      <c r="A15" s="20" t="str">
        <f t="shared" si="0"/>
        <v>SERVIZIO COMMERCIO  - POLIZIA AMMINISTRATIVA</v>
      </c>
      <c r="B15" s="49" t="s">
        <v>233</v>
      </c>
      <c r="C15" s="55" t="s">
        <v>193</v>
      </c>
      <c r="D15" s="49" t="s">
        <v>241</v>
      </c>
      <c r="E15" s="49" t="s">
        <v>243</v>
      </c>
      <c r="F15" s="241">
        <v>0.125</v>
      </c>
      <c r="G15" s="11" t="s">
        <v>53</v>
      </c>
      <c r="H15" s="11" t="s">
        <v>53</v>
      </c>
      <c r="I15" s="11" t="s">
        <v>53</v>
      </c>
      <c r="J15" s="11" t="s">
        <v>54</v>
      </c>
      <c r="K15" s="3">
        <f t="shared" si="1"/>
        <v>2.25</v>
      </c>
      <c r="L15" s="3">
        <f t="shared" si="2"/>
        <v>18</v>
      </c>
      <c r="M15" s="13">
        <f t="shared" si="3"/>
        <v>0</v>
      </c>
      <c r="N15" s="66"/>
      <c r="O15" s="65">
        <f t="shared" si="6"/>
        <v>0</v>
      </c>
      <c r="P15" s="3"/>
      <c r="U15" s="109">
        <f t="shared" si="7"/>
        <v>3</v>
      </c>
      <c r="V15" s="109">
        <f t="shared" si="8"/>
        <v>2</v>
      </c>
      <c r="W15" s="109">
        <f t="shared" si="9"/>
        <v>3</v>
      </c>
      <c r="X15" s="109">
        <f t="shared" si="10"/>
        <v>1</v>
      </c>
      <c r="Y15" s="202">
        <f t="shared" si="11"/>
        <v>0.125</v>
      </c>
      <c r="Z15" s="54">
        <f t="shared" si="4"/>
        <v>2.25</v>
      </c>
      <c r="AA15" s="54">
        <f t="shared" si="5"/>
        <v>18</v>
      </c>
    </row>
    <row r="16" spans="1:27" ht="129" customHeight="1" thickBot="1">
      <c r="A16" s="20" t="str">
        <f t="shared" si="0"/>
        <v>SERVIZIO COMMERCIO  - POLIZIA AMMINISTRATIVA</v>
      </c>
      <c r="B16" s="49" t="s">
        <v>234</v>
      </c>
      <c r="C16" s="55" t="s">
        <v>193</v>
      </c>
      <c r="D16" s="49" t="s">
        <v>245</v>
      </c>
      <c r="E16" s="49" t="s">
        <v>244</v>
      </c>
      <c r="F16" s="241">
        <v>0.125</v>
      </c>
      <c r="G16" s="11" t="s">
        <v>52</v>
      </c>
      <c r="H16" s="11" t="s">
        <v>52</v>
      </c>
      <c r="I16" s="11" t="s">
        <v>53</v>
      </c>
      <c r="J16" s="11" t="s">
        <v>54</v>
      </c>
      <c r="K16" s="3">
        <f t="shared" si="1"/>
        <v>5.625</v>
      </c>
      <c r="L16" s="3">
        <f t="shared" si="2"/>
        <v>45</v>
      </c>
      <c r="M16" s="13">
        <f t="shared" si="3"/>
        <v>0</v>
      </c>
      <c r="N16" s="66"/>
      <c r="O16" s="65">
        <f t="shared" si="6"/>
        <v>0</v>
      </c>
      <c r="P16" s="3"/>
      <c r="U16" s="109">
        <f t="shared" si="7"/>
        <v>5</v>
      </c>
      <c r="V16" s="109">
        <f t="shared" si="8"/>
        <v>3</v>
      </c>
      <c r="W16" s="109">
        <f t="shared" si="9"/>
        <v>3</v>
      </c>
      <c r="X16" s="109">
        <f t="shared" si="10"/>
        <v>1</v>
      </c>
      <c r="Y16" s="202">
        <f t="shared" si="11"/>
        <v>0.125</v>
      </c>
      <c r="Z16" s="54">
        <f t="shared" si="4"/>
        <v>5.625</v>
      </c>
      <c r="AA16" s="54">
        <f t="shared" si="5"/>
        <v>45</v>
      </c>
    </row>
    <row r="17" spans="1:16" ht="16.5" customHeight="1" thickBot="1">
      <c r="A17" s="19" t="s">
        <v>39</v>
      </c>
      <c r="B17" s="14">
        <f>COUNTA(B10:B16)</f>
        <v>7</v>
      </c>
      <c r="C17" s="15"/>
      <c r="D17" s="15"/>
      <c r="E17" s="15"/>
      <c r="F17" s="181">
        <f>SUM(F10:F16)</f>
        <v>0.875</v>
      </c>
      <c r="G17" s="16"/>
      <c r="H17" s="16"/>
      <c r="I17" s="16"/>
      <c r="J17" s="16"/>
      <c r="K17" s="17">
        <f>SUM(K10:K16)</f>
        <v>40.5</v>
      </c>
      <c r="L17" s="17">
        <f>SUM(L10:L16)</f>
        <v>324</v>
      </c>
      <c r="M17" s="18">
        <f>SUM(M10:M16)</f>
        <v>0</v>
      </c>
      <c r="N17" s="67"/>
      <c r="O17" s="65">
        <f>SUM(O10:O16)</f>
        <v>0</v>
      </c>
      <c r="P17" s="68"/>
    </row>
    <row r="18" spans="1:16" ht="6.75" customHeight="1">
      <c r="A18" s="19" t="s">
        <v>39</v>
      </c>
      <c r="B18" s="2"/>
      <c r="C18" s="2"/>
      <c r="D18" s="2"/>
      <c r="E18" s="2"/>
      <c r="F18" s="2"/>
      <c r="G18" s="2"/>
      <c r="H18" s="2"/>
      <c r="I18" s="2"/>
      <c r="J18" s="2"/>
      <c r="K18" s="2"/>
      <c r="L18" s="2"/>
    </row>
    <row r="19" spans="1:16">
      <c r="A19" s="19" t="s">
        <v>39</v>
      </c>
      <c r="B19" s="2"/>
      <c r="C19" s="2"/>
      <c r="D19" s="2"/>
      <c r="E19" s="2"/>
      <c r="F19" s="2"/>
      <c r="G19" s="2"/>
      <c r="H19" s="2"/>
      <c r="I19" s="2"/>
      <c r="J19" s="2"/>
      <c r="K19" s="2"/>
      <c r="L19" s="2"/>
    </row>
    <row r="20" spans="1:16">
      <c r="A20" s="19" t="s">
        <v>39</v>
      </c>
      <c r="B20" s="71"/>
      <c r="C20" s="71"/>
      <c r="D20" s="71"/>
      <c r="E20" s="71"/>
      <c r="F20" s="2"/>
      <c r="G20" s="2"/>
      <c r="H20" s="2"/>
    </row>
    <row r="21" spans="1:16" ht="25.5" customHeight="1">
      <c r="A21" s="19" t="s">
        <v>39</v>
      </c>
      <c r="B21" s="72" t="s">
        <v>6</v>
      </c>
      <c r="C21" s="70"/>
      <c r="D21" s="70"/>
      <c r="E21" s="182">
        <f>IF(L17&gt;0,O17/L17,"0")</f>
        <v>0</v>
      </c>
      <c r="F21" s="69"/>
      <c r="G21" s="2"/>
      <c r="H21" s="2"/>
    </row>
    <row r="22" spans="1:16">
      <c r="A22" s="19"/>
      <c r="B22" s="2"/>
      <c r="C22" s="2"/>
      <c r="D22" s="2"/>
      <c r="E22" s="2"/>
      <c r="F22" s="2"/>
      <c r="G22" s="2"/>
      <c r="H22" s="2"/>
      <c r="I22" s="2"/>
      <c r="J22" s="2"/>
      <c r="K22" s="2"/>
      <c r="L22" s="2"/>
    </row>
    <row r="26" spans="1:16">
      <c r="E26" s="73"/>
    </row>
  </sheetData>
  <autoFilter ref="A9:AA21">
    <filterColumn colId="0">
      <customFilters and="1">
        <customFilter operator="notEqual" val=" "/>
      </customFilters>
    </filterColumn>
  </autoFilter>
  <mergeCells count="2">
    <mergeCell ref="U8:Y8"/>
    <mergeCell ref="G7:O7"/>
  </mergeCells>
  <phoneticPr fontId="0" type="noConversion"/>
  <printOptions horizontalCentered="1"/>
  <pageMargins left="0.17" right="0.13" top="0.31" bottom="0.19685039370078741" header="0.37" footer="0.51181102362204722"/>
  <pageSetup paperSize="9" scale="54" fitToHeight="10" orientation="landscape" r:id="rId1"/>
  <headerFooter alignWithMargins="0"/>
  <rowBreaks count="1" manualBreakCount="1">
    <brk id="13" min="1" max="15" man="1"/>
  </rowBreaks>
  <legacyDrawing r:id="rId2"/>
</worksheet>
</file>

<file path=xl/worksheets/sheet12.xml><?xml version="1.0" encoding="utf-8"?>
<worksheet xmlns="http://schemas.openxmlformats.org/spreadsheetml/2006/main" xmlns:r="http://schemas.openxmlformats.org/officeDocument/2006/relationships">
  <sheetPr codeName="Foglio7" filterMode="1"/>
  <dimension ref="A1:L557"/>
  <sheetViews>
    <sheetView view="pageBreakPreview" topLeftCell="B2" zoomScale="60" zoomScaleNormal="100" zoomScalePageLayoutView="90" workbookViewId="0">
      <selection activeCell="B10" sqref="B10"/>
    </sheetView>
  </sheetViews>
  <sheetFormatPr defaultRowHeight="12"/>
  <cols>
    <col min="1" max="1" width="7.28515625" style="84" hidden="1" customWidth="1"/>
    <col min="2" max="2" width="22.5703125" style="85" customWidth="1"/>
    <col min="3" max="3" width="57.28515625" style="85" customWidth="1"/>
    <col min="4" max="4" width="5.85546875" style="225" bestFit="1" customWidth="1"/>
    <col min="5" max="5" width="29" style="85" hidden="1" customWidth="1"/>
    <col min="6" max="6" width="34" style="85" customWidth="1"/>
    <col min="7" max="7" width="13.5703125" style="225" customWidth="1"/>
    <col min="8" max="8" width="14.85546875" style="225" customWidth="1"/>
    <col min="9" max="9" width="8.140625" style="90" bestFit="1" customWidth="1"/>
    <col min="10" max="10" width="17.85546875" style="85" hidden="1" customWidth="1"/>
    <col min="11" max="11" width="8.5703125" style="86" customWidth="1"/>
    <col min="12" max="12" width="10.85546875" style="86" customWidth="1"/>
    <col min="13" max="16384" width="9.140625" style="85"/>
  </cols>
  <sheetData>
    <row r="1" spans="1:12" s="77" customFormat="1" ht="3.75" hidden="1" customHeight="1">
      <c r="A1" s="74"/>
      <c r="B1" s="75" t="s">
        <v>51</v>
      </c>
      <c r="C1" s="75" t="s">
        <v>51</v>
      </c>
      <c r="D1" s="222" t="s">
        <v>51</v>
      </c>
      <c r="E1" s="75" t="s">
        <v>51</v>
      </c>
      <c r="F1" s="75" t="s">
        <v>51</v>
      </c>
      <c r="G1" s="222" t="s">
        <v>51</v>
      </c>
      <c r="H1" s="222" t="s">
        <v>51</v>
      </c>
      <c r="I1" s="87" t="s">
        <v>51</v>
      </c>
      <c r="J1" s="75" t="s">
        <v>51</v>
      </c>
      <c r="K1" s="76"/>
      <c r="L1" s="76"/>
    </row>
    <row r="2" spans="1:12" s="82" customFormat="1" ht="75.75" customHeight="1">
      <c r="A2" s="78"/>
      <c r="B2" s="79" t="s">
        <v>50</v>
      </c>
      <c r="C2" s="79" t="s">
        <v>2</v>
      </c>
      <c r="D2" s="80" t="s">
        <v>89</v>
      </c>
      <c r="E2" s="79"/>
      <c r="F2" s="79" t="s">
        <v>90</v>
      </c>
      <c r="G2" s="227" t="s">
        <v>15</v>
      </c>
      <c r="H2" s="79" t="s">
        <v>16</v>
      </c>
      <c r="I2" s="88" t="s">
        <v>13</v>
      </c>
      <c r="J2" s="79" t="s">
        <v>14</v>
      </c>
      <c r="K2" s="81"/>
      <c r="L2" s="81"/>
    </row>
    <row r="3" spans="1:12" s="77" customFormat="1" ht="39.950000000000003" customHeight="1">
      <c r="A3" s="74">
        <v>1</v>
      </c>
      <c r="B3" s="83"/>
      <c r="C3" s="83"/>
      <c r="D3" s="223"/>
      <c r="E3" s="83"/>
      <c r="F3" s="83"/>
      <c r="G3" s="228"/>
      <c r="H3" s="229"/>
      <c r="I3" s="89" t="str">
        <f>IF(H3&lt;&gt;"",IF(H3&gt;=PROG!$D$10,"A","N.A"),"")</f>
        <v/>
      </c>
      <c r="K3" s="76"/>
      <c r="L3" s="76"/>
    </row>
    <row r="4" spans="1:12" s="83" customFormat="1" ht="39.950000000000003" customHeight="1">
      <c r="A4" s="74">
        <v>2</v>
      </c>
      <c r="D4" s="223"/>
      <c r="G4" s="228"/>
      <c r="H4" s="230"/>
      <c r="I4" s="89" t="str">
        <f>IF(H4&lt;&gt;"",IF(H4&gt;=PROG!$D$10,"A","N.A"),"")</f>
        <v/>
      </c>
      <c r="K4" s="76"/>
      <c r="L4" s="76"/>
    </row>
    <row r="5" spans="1:12" s="83" customFormat="1" ht="39.950000000000003" customHeight="1">
      <c r="A5" s="74">
        <v>3</v>
      </c>
      <c r="D5" s="223"/>
      <c r="G5" s="228"/>
      <c r="H5" s="230"/>
      <c r="I5" s="89" t="str">
        <f>IF(H5&lt;&gt;"",IF(H5&gt;=PROG!$D$10,"A","N.A"),"")</f>
        <v/>
      </c>
      <c r="K5" s="76"/>
      <c r="L5" s="76"/>
    </row>
    <row r="6" spans="1:12" s="83" customFormat="1" ht="39.950000000000003" customHeight="1">
      <c r="A6" s="74">
        <v>4</v>
      </c>
      <c r="D6" s="223"/>
      <c r="G6" s="228"/>
      <c r="H6" s="230"/>
      <c r="I6" s="89" t="str">
        <f>IF(H6&lt;&gt;"",IF(H6&gt;=PROG!$D$10,"A","N.A"),"")</f>
        <v/>
      </c>
      <c r="K6" s="76"/>
      <c r="L6" s="76"/>
    </row>
    <row r="7" spans="1:12" s="83" customFormat="1" ht="39.950000000000003" customHeight="1">
      <c r="A7" s="74">
        <v>5</v>
      </c>
      <c r="D7" s="223"/>
      <c r="G7" s="228"/>
      <c r="H7" s="230"/>
      <c r="I7" s="89" t="str">
        <f>IF(H7&lt;&gt;"",IF(H7&gt;=PROG!$D$10,"A","N.A"),"")</f>
        <v/>
      </c>
      <c r="K7" s="76"/>
      <c r="L7" s="76"/>
    </row>
    <row r="8" spans="1:12" s="83" customFormat="1" ht="39.950000000000003" customHeight="1">
      <c r="A8" s="74">
        <v>6</v>
      </c>
      <c r="D8" s="223"/>
      <c r="G8" s="228"/>
      <c r="H8" s="230"/>
      <c r="I8" s="89" t="str">
        <f>IF(H8&lt;&gt;"",IF(H8&gt;=PROG!$D$10,"A","N.A"),"")</f>
        <v/>
      </c>
      <c r="K8" s="76"/>
      <c r="L8" s="76"/>
    </row>
    <row r="9" spans="1:12" s="83" customFormat="1" ht="39.950000000000003" customHeight="1">
      <c r="A9" s="74">
        <v>7</v>
      </c>
      <c r="D9" s="223"/>
      <c r="G9" s="228"/>
      <c r="H9" s="230"/>
      <c r="I9" s="89" t="str">
        <f>IF(H9&lt;&gt;"",IF(H9&gt;=PROG!$D$10,"A","N.A"),"")</f>
        <v/>
      </c>
      <c r="K9" s="76"/>
      <c r="L9" s="74"/>
    </row>
    <row r="10" spans="1:12" s="83" customFormat="1" ht="39.950000000000003" customHeight="1">
      <c r="A10" s="74">
        <v>8</v>
      </c>
      <c r="D10" s="223"/>
      <c r="G10" s="228"/>
      <c r="H10" s="230"/>
      <c r="I10" s="89" t="str">
        <f>IF(H10&lt;&gt;"",IF(H10&gt;=PROG!$D$10,"A","N.A"),"")</f>
        <v/>
      </c>
      <c r="K10" s="76"/>
      <c r="L10" s="76"/>
    </row>
    <row r="11" spans="1:12" s="77" customFormat="1" ht="39.950000000000003" customHeight="1">
      <c r="A11" s="74">
        <v>9</v>
      </c>
      <c r="B11" s="83"/>
      <c r="C11" s="83"/>
      <c r="D11" s="223"/>
      <c r="E11" s="83"/>
      <c r="F11" s="83"/>
      <c r="G11" s="228"/>
      <c r="H11" s="229"/>
      <c r="I11" s="89" t="str">
        <f>IF(H11&lt;&gt;"",IF(H11&gt;=PROG!$D$10,"A","N.A"),"")</f>
        <v/>
      </c>
      <c r="K11" s="76"/>
      <c r="L11" s="76"/>
    </row>
    <row r="12" spans="1:12" s="77" customFormat="1" ht="39.950000000000003" customHeight="1">
      <c r="A12" s="74">
        <v>10</v>
      </c>
      <c r="B12" s="83"/>
      <c r="C12" s="83"/>
      <c r="D12" s="223"/>
      <c r="E12" s="83"/>
      <c r="F12" s="83"/>
      <c r="G12" s="228"/>
      <c r="H12" s="230"/>
      <c r="I12" s="89" t="str">
        <f>IF(H12&lt;&gt;"",IF(H12&gt;=PROG!$D$10,"A","N.A"),"")</f>
        <v/>
      </c>
      <c r="K12" s="76"/>
      <c r="L12" s="76"/>
    </row>
    <row r="13" spans="1:12" s="77" customFormat="1" ht="39.950000000000003" customHeight="1">
      <c r="A13" s="74">
        <v>11</v>
      </c>
      <c r="B13" s="83"/>
      <c r="C13" s="83"/>
      <c r="D13" s="223"/>
      <c r="E13" s="83"/>
      <c r="F13" s="83"/>
      <c r="G13" s="228"/>
      <c r="H13" s="230"/>
      <c r="I13" s="89" t="str">
        <f>IF(H13&lt;&gt;"",IF(H13&gt;=PROG!$D$10,"A","N.A"),"")</f>
        <v/>
      </c>
      <c r="K13" s="76"/>
      <c r="L13" s="76"/>
    </row>
    <row r="14" spans="1:12" s="77" customFormat="1" ht="39.950000000000003" customHeight="1">
      <c r="A14" s="74">
        <v>12</v>
      </c>
      <c r="B14" s="83"/>
      <c r="C14" s="83"/>
      <c r="D14" s="223"/>
      <c r="E14" s="83"/>
      <c r="F14" s="83"/>
      <c r="G14" s="228"/>
      <c r="H14" s="230"/>
      <c r="I14" s="89" t="str">
        <f>IF(H14&lt;&gt;"",IF(H14&gt;=PROG!$D$10,"A","N.A"),"")</f>
        <v/>
      </c>
      <c r="K14" s="76"/>
      <c r="L14" s="76"/>
    </row>
    <row r="15" spans="1:12" s="77" customFormat="1" ht="39.950000000000003" customHeight="1">
      <c r="A15" s="74">
        <v>13</v>
      </c>
      <c r="B15" s="83"/>
      <c r="C15" s="83"/>
      <c r="D15" s="223"/>
      <c r="E15" s="83"/>
      <c r="F15" s="83"/>
      <c r="G15" s="231"/>
      <c r="H15" s="230"/>
      <c r="I15" s="89" t="str">
        <f>IF(H15&lt;&gt;"",IF(H15&gt;=PROG!$D$10,"A","N.A"),"")</f>
        <v/>
      </c>
      <c r="K15" s="76"/>
      <c r="L15" s="76"/>
    </row>
    <row r="16" spans="1:12" s="83" customFormat="1" ht="39.950000000000003" customHeight="1">
      <c r="A16" s="74">
        <v>14</v>
      </c>
      <c r="D16" s="223"/>
      <c r="G16" s="228"/>
      <c r="H16" s="230"/>
      <c r="I16" s="89" t="str">
        <f>IF(H16&lt;&gt;"",IF(H16&gt;=PROG!$D$10,"A","N.A"),"")</f>
        <v/>
      </c>
      <c r="K16" s="76"/>
      <c r="L16" s="76"/>
    </row>
    <row r="17" spans="1:12" s="83" customFormat="1" ht="39.950000000000003" customHeight="1">
      <c r="A17" s="74">
        <v>15</v>
      </c>
      <c r="D17" s="223"/>
      <c r="G17" s="228"/>
      <c r="H17" s="230"/>
      <c r="I17" s="89" t="str">
        <f>IF(H17&lt;&gt;"",IF(H17&gt;=PROG!$D$10,"A","N.A"),"")</f>
        <v/>
      </c>
      <c r="K17" s="76"/>
      <c r="L17" s="76"/>
    </row>
    <row r="18" spans="1:12" s="83" customFormat="1" ht="39.950000000000003" customHeight="1">
      <c r="A18" s="74">
        <v>16</v>
      </c>
      <c r="D18" s="223"/>
      <c r="G18" s="228"/>
      <c r="H18" s="230"/>
      <c r="I18" s="89" t="str">
        <f>IF(H18&lt;&gt;"",IF(H18&gt;=PROG!$D$10,"A","N.A"),"")</f>
        <v/>
      </c>
      <c r="K18" s="76"/>
      <c r="L18" s="76"/>
    </row>
    <row r="19" spans="1:12" s="83" customFormat="1" ht="39.950000000000003" customHeight="1">
      <c r="A19" s="74">
        <v>17</v>
      </c>
      <c r="D19" s="223"/>
      <c r="G19" s="228"/>
      <c r="H19" s="230"/>
      <c r="I19" s="89" t="str">
        <f>IF(H19&lt;&gt;"",IF(H19&gt;=PROG!$D$10,"A","N.A"),"")</f>
        <v/>
      </c>
      <c r="K19" s="76"/>
      <c r="L19" s="76"/>
    </row>
    <row r="20" spans="1:12" s="83" customFormat="1" ht="39.950000000000003" customHeight="1">
      <c r="A20" s="74">
        <v>18</v>
      </c>
      <c r="D20" s="223"/>
      <c r="G20" s="228"/>
      <c r="H20" s="230"/>
      <c r="I20" s="89" t="str">
        <f>IF(H20&lt;&gt;"",IF(H20&gt;=PROG!$D$10,"A","N.A"),"")</f>
        <v/>
      </c>
      <c r="K20" s="76"/>
      <c r="L20" s="76"/>
    </row>
    <row r="21" spans="1:12" s="83" customFormat="1" ht="48" customHeight="1">
      <c r="A21" s="74">
        <v>19</v>
      </c>
      <c r="D21" s="223"/>
      <c r="G21" s="228"/>
      <c r="H21" s="229"/>
      <c r="I21" s="89" t="str">
        <f>IF(H21&lt;&gt;"",IF(H21&gt;=PROG!$D$10,"A","N.A"),"")</f>
        <v/>
      </c>
      <c r="K21" s="76"/>
      <c r="L21" s="76"/>
    </row>
    <row r="22" spans="1:12" s="83" customFormat="1" ht="39.950000000000003" customHeight="1">
      <c r="A22" s="74">
        <v>20</v>
      </c>
      <c r="D22" s="223"/>
      <c r="G22" s="228"/>
      <c r="H22" s="230"/>
      <c r="I22" s="89" t="str">
        <f>IF(H22&lt;&gt;"",IF(H22&gt;=PROG!$D$10,"A","N.A"),"")</f>
        <v/>
      </c>
      <c r="K22" s="76"/>
      <c r="L22" s="76"/>
    </row>
    <row r="23" spans="1:12" s="77" customFormat="1" ht="39.950000000000003" customHeight="1">
      <c r="A23" s="74">
        <v>21</v>
      </c>
      <c r="B23" s="83"/>
      <c r="C23" s="83"/>
      <c r="D23" s="223"/>
      <c r="E23" s="83"/>
      <c r="F23" s="83"/>
      <c r="G23" s="228"/>
      <c r="H23" s="230"/>
      <c r="I23" s="89" t="str">
        <f>IF(H23&lt;&gt;"",IF(H23&gt;=PROG!$D$10,"A","N.A"),"")</f>
        <v/>
      </c>
      <c r="K23" s="76"/>
      <c r="L23" s="76"/>
    </row>
    <row r="24" spans="1:12" s="77" customFormat="1" ht="39.950000000000003" customHeight="1">
      <c r="A24" s="74">
        <v>22</v>
      </c>
      <c r="B24" s="83"/>
      <c r="C24" s="83"/>
      <c r="D24" s="223"/>
      <c r="E24" s="83"/>
      <c r="F24" s="83"/>
      <c r="G24" s="228"/>
      <c r="H24" s="230"/>
      <c r="I24" s="89" t="str">
        <f>IF(H24&lt;&gt;"",IF(H24&gt;=PROG!$D$10,"A","N.A"),"")</f>
        <v/>
      </c>
      <c r="K24" s="76"/>
      <c r="L24" s="76"/>
    </row>
    <row r="25" spans="1:12" s="77" customFormat="1" ht="39.950000000000003" customHeight="1">
      <c r="A25" s="74">
        <v>23</v>
      </c>
      <c r="B25" s="83"/>
      <c r="C25" s="83"/>
      <c r="D25" s="223"/>
      <c r="E25" s="83"/>
      <c r="F25" s="83"/>
      <c r="G25" s="228"/>
      <c r="H25" s="230"/>
      <c r="I25" s="89" t="str">
        <f>IF(H25&lt;&gt;"",IF(H25&gt;=PROG!$D$10,"A","N.A"),"")</f>
        <v/>
      </c>
      <c r="K25" s="76"/>
      <c r="L25" s="76"/>
    </row>
    <row r="26" spans="1:12" s="77" customFormat="1" ht="39.950000000000003" customHeight="1">
      <c r="A26" s="74">
        <v>24</v>
      </c>
      <c r="B26" s="83"/>
      <c r="C26" s="83"/>
      <c r="D26" s="223"/>
      <c r="E26" s="83"/>
      <c r="F26" s="83"/>
      <c r="G26" s="228"/>
      <c r="H26" s="230"/>
      <c r="I26" s="89" t="str">
        <f>IF(H26&lt;&gt;"",IF(H26&gt;=PROG!$D$10,"A","N.A"),"")</f>
        <v/>
      </c>
      <c r="K26" s="76"/>
      <c r="L26" s="76"/>
    </row>
    <row r="27" spans="1:12" s="77" customFormat="1" ht="39.950000000000003" customHeight="1">
      <c r="A27" s="74">
        <v>25</v>
      </c>
      <c r="B27" s="83"/>
      <c r="C27" s="83"/>
      <c r="D27" s="223"/>
      <c r="E27" s="83"/>
      <c r="F27" s="83"/>
      <c r="G27" s="228"/>
      <c r="H27" s="230"/>
      <c r="I27" s="89" t="str">
        <f>IF(H27&lt;&gt;"",IF(H27&gt;=PROG!$D$10,"A","N.A"),"")</f>
        <v/>
      </c>
      <c r="K27" s="76"/>
      <c r="L27" s="76"/>
    </row>
    <row r="28" spans="1:12" s="77" customFormat="1" ht="39.950000000000003" customHeight="1">
      <c r="A28" s="74">
        <v>26</v>
      </c>
      <c r="B28" s="83"/>
      <c r="C28" s="83"/>
      <c r="D28" s="223"/>
      <c r="E28" s="83"/>
      <c r="F28" s="83"/>
      <c r="G28" s="228"/>
      <c r="H28" s="230"/>
      <c r="I28" s="89" t="str">
        <f>IF(H28&lt;&gt;"",IF(H28&gt;=PROG!$D$10,"A","N.A"),"")</f>
        <v/>
      </c>
      <c r="K28" s="76"/>
      <c r="L28" s="76"/>
    </row>
    <row r="29" spans="1:12" s="77" customFormat="1" ht="51.75" customHeight="1">
      <c r="A29" s="74">
        <v>27</v>
      </c>
      <c r="B29" s="83"/>
      <c r="C29" s="83"/>
      <c r="D29" s="223"/>
      <c r="E29" s="83"/>
      <c r="F29" s="83"/>
      <c r="G29" s="228"/>
      <c r="H29" s="229"/>
      <c r="I29" s="89" t="str">
        <f>IF(H29&lt;&gt;"",IF(H29&gt;=PROG!$D$10,"A","N.A"),"")</f>
        <v/>
      </c>
      <c r="K29" s="76"/>
      <c r="L29" s="76"/>
    </row>
    <row r="30" spans="1:12" s="77" customFormat="1" ht="39.950000000000003" customHeight="1">
      <c r="A30" s="74">
        <v>28</v>
      </c>
      <c r="B30" s="83"/>
      <c r="C30" s="83"/>
      <c r="D30" s="223"/>
      <c r="E30" s="83"/>
      <c r="F30" s="83"/>
      <c r="G30" s="228"/>
      <c r="H30" s="230"/>
      <c r="I30" s="89" t="str">
        <f>IF(H30&lt;&gt;"",IF(H30&gt;=PROG!$D$10,"A","N.A"),"")</f>
        <v/>
      </c>
      <c r="K30" s="76"/>
      <c r="L30" s="76"/>
    </row>
    <row r="31" spans="1:12" s="77" customFormat="1" ht="39.950000000000003" customHeight="1">
      <c r="A31" s="74">
        <v>29</v>
      </c>
      <c r="B31" s="83"/>
      <c r="C31" s="83"/>
      <c r="D31" s="223"/>
      <c r="E31" s="83"/>
      <c r="F31" s="83"/>
      <c r="G31" s="228"/>
      <c r="H31" s="230"/>
      <c r="I31" s="89" t="str">
        <f>IF(H31&lt;&gt;"",IF(H31&gt;=PROG!$D$10,"A","N.A"),"")</f>
        <v/>
      </c>
      <c r="K31" s="76"/>
      <c r="L31" s="76"/>
    </row>
    <row r="32" spans="1:12" s="77" customFormat="1" ht="39.950000000000003" customHeight="1">
      <c r="A32" s="74">
        <v>30</v>
      </c>
      <c r="B32" s="83"/>
      <c r="C32" s="83"/>
      <c r="D32" s="223"/>
      <c r="E32" s="83"/>
      <c r="F32" s="83"/>
      <c r="G32" s="228"/>
      <c r="H32" s="230"/>
      <c r="I32" s="89" t="str">
        <f>IF(H32&lt;&gt;"",IF(H32&gt;=PROG!$D$10,"A","N.A"),"")</f>
        <v/>
      </c>
      <c r="K32" s="76"/>
      <c r="L32" s="76"/>
    </row>
    <row r="33" spans="1:12" s="77" customFormat="1" ht="39.950000000000003" customHeight="1">
      <c r="A33" s="74">
        <v>31</v>
      </c>
      <c r="B33" s="83"/>
      <c r="C33" s="83"/>
      <c r="D33" s="223"/>
      <c r="E33" s="83"/>
      <c r="F33" s="83"/>
      <c r="G33" s="228"/>
      <c r="H33" s="230"/>
      <c r="I33" s="89" t="str">
        <f>IF(H33&lt;&gt;"",IF(H33&gt;=PROG!$D$10,"A","N.A"),"")</f>
        <v/>
      </c>
      <c r="K33" s="76"/>
      <c r="L33" s="76"/>
    </row>
    <row r="34" spans="1:12" s="77" customFormat="1" ht="39.950000000000003" customHeight="1">
      <c r="A34" s="74">
        <v>32</v>
      </c>
      <c r="B34" s="83"/>
      <c r="C34" s="83"/>
      <c r="D34" s="223"/>
      <c r="E34" s="83"/>
      <c r="F34" s="83"/>
      <c r="G34" s="228"/>
      <c r="H34" s="230"/>
      <c r="I34" s="89" t="str">
        <f>IF(H34&lt;&gt;"",IF(H34&gt;=PROG!$D$10,"A","N.A"),"")</f>
        <v/>
      </c>
      <c r="K34" s="76"/>
      <c r="L34" s="76"/>
    </row>
    <row r="35" spans="1:12" s="77" customFormat="1" ht="39.950000000000003" customHeight="1">
      <c r="A35" s="74">
        <v>33</v>
      </c>
      <c r="B35" s="83"/>
      <c r="C35" s="83"/>
      <c r="D35" s="223"/>
      <c r="E35" s="83"/>
      <c r="F35" s="83"/>
      <c r="G35" s="228"/>
      <c r="H35" s="230"/>
      <c r="I35" s="89" t="str">
        <f>IF(H35&lt;&gt;"",IF(H35&gt;=PROG!$D$10,"A","N.A"),"")</f>
        <v/>
      </c>
      <c r="K35" s="76"/>
      <c r="L35" s="76"/>
    </row>
    <row r="36" spans="1:12" s="77" customFormat="1" ht="39.950000000000003" customHeight="1">
      <c r="A36" s="74">
        <v>34</v>
      </c>
      <c r="B36" s="83"/>
      <c r="C36" s="83"/>
      <c r="D36" s="223"/>
      <c r="E36" s="83"/>
      <c r="F36" s="83"/>
      <c r="G36" s="228"/>
      <c r="H36" s="230"/>
      <c r="I36" s="89" t="str">
        <f>IF(H36&lt;&gt;"",IF(H36&gt;=PROG!$D$10,"A","N.A"),"")</f>
        <v/>
      </c>
      <c r="K36" s="76"/>
      <c r="L36" s="76"/>
    </row>
    <row r="37" spans="1:12" s="77" customFormat="1" ht="39.950000000000003" customHeight="1">
      <c r="A37" s="74">
        <v>35</v>
      </c>
      <c r="B37" s="83"/>
      <c r="C37" s="83"/>
      <c r="D37" s="223"/>
      <c r="E37" s="83"/>
      <c r="F37" s="83"/>
      <c r="G37" s="228"/>
      <c r="H37" s="230"/>
      <c r="I37" s="89" t="str">
        <f>IF(H37&lt;&gt;"",IF(H37&gt;=PROG!$D$10,"A","N.A"),"")</f>
        <v/>
      </c>
      <c r="K37" s="76"/>
      <c r="L37" s="76"/>
    </row>
    <row r="38" spans="1:12" s="77" customFormat="1" ht="39.950000000000003" customHeight="1">
      <c r="A38" s="74">
        <v>36</v>
      </c>
      <c r="B38" s="83"/>
      <c r="C38" s="83"/>
      <c r="D38" s="223"/>
      <c r="E38" s="83"/>
      <c r="F38" s="83"/>
      <c r="G38" s="228"/>
      <c r="H38" s="230"/>
      <c r="I38" s="89" t="str">
        <f>IF(H38&lt;&gt;"",IF(H38&gt;=PROG!$D$10,"A","N.A"),"")</f>
        <v/>
      </c>
      <c r="K38" s="76"/>
      <c r="L38" s="76"/>
    </row>
    <row r="39" spans="1:12" s="77" customFormat="1" ht="39.950000000000003" customHeight="1">
      <c r="A39" s="74">
        <v>37</v>
      </c>
      <c r="B39" s="83"/>
      <c r="C39" s="83"/>
      <c r="D39" s="223"/>
      <c r="E39" s="83"/>
      <c r="F39" s="83"/>
      <c r="G39" s="228"/>
      <c r="H39" s="230"/>
      <c r="I39" s="89" t="str">
        <f>IF(H39&lt;&gt;"",IF(H39&gt;=PROG!$D$10,"A","N.A"),"")</f>
        <v/>
      </c>
      <c r="K39" s="76"/>
      <c r="L39" s="76"/>
    </row>
    <row r="40" spans="1:12" s="77" customFormat="1" ht="39.950000000000003" customHeight="1">
      <c r="A40" s="74">
        <v>38</v>
      </c>
      <c r="B40" s="83"/>
      <c r="C40" s="83"/>
      <c r="D40" s="223"/>
      <c r="E40" s="83"/>
      <c r="F40" s="83"/>
      <c r="G40" s="226"/>
      <c r="H40" s="64"/>
      <c r="I40" s="89" t="str">
        <f>IF(H40&lt;&gt;"",IF(H40&gt;=PROG!$D$10,"A","N.A"),"")</f>
        <v/>
      </c>
      <c r="K40" s="76"/>
      <c r="L40" s="76"/>
    </row>
    <row r="41" spans="1:12" s="77" customFormat="1" ht="39.950000000000003" customHeight="1">
      <c r="A41" s="74">
        <v>39</v>
      </c>
      <c r="B41" s="83"/>
      <c r="C41" s="83"/>
      <c r="D41" s="223"/>
      <c r="E41" s="83"/>
      <c r="F41" s="83"/>
      <c r="G41" s="226"/>
      <c r="H41" s="66"/>
      <c r="I41" s="89" t="str">
        <f>IF(H41&lt;&gt;"",IF(H41&gt;=PROG!$D$10,"A","N.A"),"")</f>
        <v/>
      </c>
      <c r="K41" s="76"/>
      <c r="L41" s="76"/>
    </row>
    <row r="42" spans="1:12" s="77" customFormat="1" ht="39.950000000000003" customHeight="1">
      <c r="A42" s="74">
        <v>40</v>
      </c>
      <c r="B42" s="83"/>
      <c r="C42" s="83"/>
      <c r="D42" s="223"/>
      <c r="E42" s="83"/>
      <c r="F42" s="83"/>
      <c r="G42" s="226"/>
      <c r="H42" s="66"/>
      <c r="I42" s="89" t="str">
        <f>IF(H42&lt;&gt;"",IF(H42&gt;=PROG!$D$10,"A","N.A"),"")</f>
        <v/>
      </c>
      <c r="K42" s="76"/>
      <c r="L42" s="76"/>
    </row>
    <row r="43" spans="1:12" s="77" customFormat="1" ht="12.75">
      <c r="A43" s="74">
        <v>41</v>
      </c>
      <c r="B43" s="83"/>
      <c r="C43" s="83"/>
      <c r="D43" s="223"/>
      <c r="E43" s="83"/>
      <c r="F43" s="83"/>
      <c r="G43" s="226"/>
      <c r="H43" s="66"/>
      <c r="I43" s="89" t="str">
        <f>IF(H43&lt;&gt;"",IF(H43&gt;=PROG!$D$10,"A","N.A"),"")</f>
        <v/>
      </c>
      <c r="K43" s="76"/>
      <c r="L43" s="76"/>
    </row>
    <row r="44" spans="1:12" s="77" customFormat="1">
      <c r="A44" s="74">
        <v>42</v>
      </c>
      <c r="B44" s="83"/>
      <c r="C44" s="83"/>
      <c r="D44" s="223"/>
      <c r="E44" s="83"/>
      <c r="F44" s="83"/>
      <c r="G44" s="223"/>
      <c r="H44" s="223"/>
      <c r="I44" s="89" t="str">
        <f>IF(H44&lt;&gt;"",IF(H44&gt;=PROG!$D$10,"A","N.A"),"")</f>
        <v/>
      </c>
      <c r="K44" s="76"/>
      <c r="L44" s="76"/>
    </row>
    <row r="45" spans="1:12" s="77" customFormat="1">
      <c r="A45" s="74">
        <v>43</v>
      </c>
      <c r="B45" s="83"/>
      <c r="C45" s="83"/>
      <c r="D45" s="223"/>
      <c r="E45" s="83"/>
      <c r="F45" s="83"/>
      <c r="G45" s="223"/>
      <c r="H45" s="223"/>
      <c r="I45" s="89" t="str">
        <f>IF(H45&lt;&gt;"",IF(H45&gt;=PROG!$D$10,"A","N.A"),"")</f>
        <v/>
      </c>
      <c r="K45" s="76"/>
      <c r="L45" s="76"/>
    </row>
    <row r="46" spans="1:12" s="77" customFormat="1">
      <c r="A46" s="74">
        <v>44</v>
      </c>
      <c r="B46" s="83"/>
      <c r="C46" s="83"/>
      <c r="D46" s="223"/>
      <c r="E46" s="83"/>
      <c r="F46" s="83"/>
      <c r="G46" s="223"/>
      <c r="H46" s="223"/>
      <c r="I46" s="89" t="str">
        <f>IF(H46&lt;&gt;"",IF(H46&gt;=PROG!$D$10,"A","N.A"),"")</f>
        <v/>
      </c>
      <c r="K46" s="76"/>
      <c r="L46" s="76"/>
    </row>
    <row r="47" spans="1:12" s="77" customFormat="1">
      <c r="A47" s="74">
        <v>45</v>
      </c>
      <c r="B47" s="83"/>
      <c r="C47" s="83"/>
      <c r="D47" s="223"/>
      <c r="E47" s="83"/>
      <c r="F47" s="83"/>
      <c r="G47" s="223"/>
      <c r="H47" s="223"/>
      <c r="I47" s="89" t="str">
        <f>IF(H47&lt;&gt;"",IF(H47&gt;=PROG!$D$10,"A","N.A"),"")</f>
        <v/>
      </c>
      <c r="K47" s="76"/>
      <c r="L47" s="76"/>
    </row>
    <row r="48" spans="1:12" s="77" customFormat="1">
      <c r="A48" s="74">
        <v>46</v>
      </c>
      <c r="B48" s="83"/>
      <c r="C48" s="83"/>
      <c r="D48" s="223"/>
      <c r="E48" s="83"/>
      <c r="F48" s="83"/>
      <c r="G48" s="223"/>
      <c r="H48" s="223"/>
      <c r="I48" s="89" t="str">
        <f>IF(H48&lt;&gt;"",IF(H48&gt;=PROG!$D$10,"A","N.A"),"")</f>
        <v/>
      </c>
      <c r="K48" s="76"/>
      <c r="L48" s="76"/>
    </row>
    <row r="49" spans="1:12" s="77" customFormat="1">
      <c r="A49" s="74">
        <v>47</v>
      </c>
      <c r="B49" s="83"/>
      <c r="C49" s="83"/>
      <c r="D49" s="223"/>
      <c r="E49" s="83"/>
      <c r="F49" s="83"/>
      <c r="G49" s="223"/>
      <c r="H49" s="223"/>
      <c r="I49" s="89" t="str">
        <f>IF(H49&lt;&gt;"",IF(H49&gt;=PROG!$D$10,"A","N.A"),"")</f>
        <v/>
      </c>
      <c r="K49" s="76"/>
      <c r="L49" s="76"/>
    </row>
    <row r="50" spans="1:12" s="77" customFormat="1">
      <c r="A50" s="74">
        <v>48</v>
      </c>
      <c r="B50" s="83"/>
      <c r="C50" s="83"/>
      <c r="D50" s="223"/>
      <c r="E50" s="83"/>
      <c r="F50" s="83"/>
      <c r="G50" s="223"/>
      <c r="H50" s="223"/>
      <c r="I50" s="89" t="str">
        <f>IF(H50&lt;&gt;"",IF(H50&gt;=PROG!$D$10,"A","N.A"),"")</f>
        <v/>
      </c>
      <c r="K50" s="76"/>
      <c r="L50" s="76"/>
    </row>
    <row r="51" spans="1:12" s="77" customFormat="1">
      <c r="A51" s="74">
        <v>49</v>
      </c>
      <c r="B51" s="83"/>
      <c r="C51" s="83"/>
      <c r="D51" s="223"/>
      <c r="E51" s="83"/>
      <c r="F51" s="83"/>
      <c r="G51" s="223"/>
      <c r="H51" s="223"/>
      <c r="I51" s="89" t="str">
        <f>IF(H51&lt;&gt;"",IF(H51&gt;=PROG!$D$10,"A","N.A"),"")</f>
        <v/>
      </c>
      <c r="K51" s="76"/>
      <c r="L51" s="76"/>
    </row>
    <row r="52" spans="1:12" s="77" customFormat="1">
      <c r="A52" s="74">
        <v>50</v>
      </c>
      <c r="B52" s="83"/>
      <c r="C52" s="83"/>
      <c r="D52" s="223"/>
      <c r="E52" s="83"/>
      <c r="F52" s="83"/>
      <c r="G52" s="223"/>
      <c r="H52" s="223"/>
      <c r="I52" s="89" t="str">
        <f>IF(H52&lt;&gt;"",IF(H52&gt;=PROG!$D$10,"A","N.A"),"")</f>
        <v/>
      </c>
      <c r="K52" s="76"/>
      <c r="L52" s="76"/>
    </row>
    <row r="53" spans="1:12" s="77" customFormat="1">
      <c r="A53" s="74">
        <v>51</v>
      </c>
      <c r="B53" s="83"/>
      <c r="C53" s="83"/>
      <c r="D53" s="223"/>
      <c r="E53" s="83"/>
      <c r="F53" s="83"/>
      <c r="G53" s="223"/>
      <c r="H53" s="223"/>
      <c r="I53" s="89" t="str">
        <f>IF(H53&lt;&gt;"",IF(H53&gt;=PROG!$D$10,"A","N.A"),"")</f>
        <v/>
      </c>
      <c r="K53" s="76"/>
      <c r="L53" s="76"/>
    </row>
    <row r="54" spans="1:12" s="77" customFormat="1">
      <c r="A54" s="74">
        <v>52</v>
      </c>
      <c r="B54" s="83"/>
      <c r="C54" s="83"/>
      <c r="D54" s="223"/>
      <c r="E54" s="83"/>
      <c r="F54" s="83"/>
      <c r="G54" s="223"/>
      <c r="H54" s="223"/>
      <c r="I54" s="89" t="str">
        <f>IF(H54&lt;&gt;"",IF(H54&gt;=PROG!$D$10,"A","N.A"),"")</f>
        <v/>
      </c>
      <c r="K54" s="76"/>
      <c r="L54" s="76"/>
    </row>
    <row r="55" spans="1:12" s="77" customFormat="1">
      <c r="A55" s="74">
        <v>53</v>
      </c>
      <c r="B55" s="83"/>
      <c r="C55" s="83"/>
      <c r="D55" s="223"/>
      <c r="E55" s="83"/>
      <c r="F55" s="83"/>
      <c r="G55" s="223"/>
      <c r="H55" s="223"/>
      <c r="I55" s="89" t="str">
        <f>IF(H55&lt;&gt;"",IF(H55&gt;=PROG!$D$10,"A","N.A"),"")</f>
        <v/>
      </c>
      <c r="K55" s="76"/>
      <c r="L55" s="76"/>
    </row>
    <row r="56" spans="1:12" s="77" customFormat="1">
      <c r="A56" s="74">
        <v>54</v>
      </c>
      <c r="B56" s="83"/>
      <c r="C56" s="83"/>
      <c r="D56" s="223"/>
      <c r="E56" s="83"/>
      <c r="F56" s="83"/>
      <c r="G56" s="223"/>
      <c r="H56" s="223"/>
      <c r="I56" s="89" t="str">
        <f>IF(H56&lt;&gt;"",IF(H56&gt;=PROG!$D$10,"A","N.A"),"")</f>
        <v/>
      </c>
      <c r="K56" s="76"/>
      <c r="L56" s="76"/>
    </row>
    <row r="57" spans="1:12" s="77" customFormat="1">
      <c r="A57" s="74">
        <v>55</v>
      </c>
      <c r="B57" s="83"/>
      <c r="C57" s="83"/>
      <c r="D57" s="223"/>
      <c r="E57" s="83"/>
      <c r="F57" s="83"/>
      <c r="G57" s="223"/>
      <c r="H57" s="223"/>
      <c r="I57" s="89" t="str">
        <f>IF(H57&lt;&gt;"",IF(H57&gt;=PROG!$D$10,"A","N.A"),"")</f>
        <v/>
      </c>
      <c r="K57" s="76"/>
      <c r="L57" s="76"/>
    </row>
    <row r="58" spans="1:12" s="77" customFormat="1">
      <c r="A58" s="74">
        <v>56</v>
      </c>
      <c r="B58" s="83"/>
      <c r="C58" s="83"/>
      <c r="D58" s="223"/>
      <c r="E58" s="83"/>
      <c r="F58" s="83"/>
      <c r="G58" s="223"/>
      <c r="H58" s="223"/>
      <c r="I58" s="89" t="str">
        <f>IF(H58&lt;&gt;"",IF(H58&gt;=PROG!$D$10,"A","N.A"),"")</f>
        <v/>
      </c>
      <c r="K58" s="76"/>
      <c r="L58" s="76"/>
    </row>
    <row r="59" spans="1:12" s="77" customFormat="1">
      <c r="A59" s="74">
        <v>57</v>
      </c>
      <c r="B59" s="83"/>
      <c r="C59" s="83"/>
      <c r="D59" s="223"/>
      <c r="E59" s="83"/>
      <c r="F59" s="83"/>
      <c r="G59" s="223"/>
      <c r="H59" s="223"/>
      <c r="I59" s="89" t="str">
        <f>IF(H59&lt;&gt;"",IF(H59&gt;=PROG!$D$10,"A","N.A"),"")</f>
        <v/>
      </c>
      <c r="K59" s="76"/>
      <c r="L59" s="76"/>
    </row>
    <row r="60" spans="1:12" s="77" customFormat="1">
      <c r="A60" s="74">
        <v>58</v>
      </c>
      <c r="B60" s="83"/>
      <c r="C60" s="83"/>
      <c r="D60" s="223"/>
      <c r="E60" s="83"/>
      <c r="F60" s="83"/>
      <c r="G60" s="223"/>
      <c r="H60" s="223"/>
      <c r="I60" s="89" t="str">
        <f>IF(H60&lt;&gt;"",IF(H60&gt;=PROG!$D$10,"A","N.A"),"")</f>
        <v/>
      </c>
      <c r="K60" s="76"/>
      <c r="L60" s="76"/>
    </row>
    <row r="61" spans="1:12" s="77" customFormat="1">
      <c r="A61" s="74">
        <v>59</v>
      </c>
      <c r="B61" s="83"/>
      <c r="C61" s="83"/>
      <c r="D61" s="223"/>
      <c r="E61" s="83"/>
      <c r="F61" s="83"/>
      <c r="G61" s="223"/>
      <c r="H61" s="223"/>
      <c r="I61" s="89" t="str">
        <f>IF(H61&lt;&gt;"",IF(H61&gt;=PROG!$D$10,"A","N.A"),"")</f>
        <v/>
      </c>
      <c r="K61" s="76"/>
      <c r="L61" s="76"/>
    </row>
    <row r="62" spans="1:12" s="77" customFormat="1">
      <c r="A62" s="74">
        <v>60</v>
      </c>
      <c r="B62" s="83"/>
      <c r="C62" s="83"/>
      <c r="D62" s="223"/>
      <c r="E62" s="83"/>
      <c r="F62" s="83"/>
      <c r="G62" s="223"/>
      <c r="H62" s="223"/>
      <c r="I62" s="89" t="str">
        <f>IF(H62&lt;&gt;"",IF(H62&gt;=PROG!$D$10,"A","N.A"),"")</f>
        <v/>
      </c>
      <c r="K62" s="76"/>
      <c r="L62" s="76"/>
    </row>
    <row r="63" spans="1:12" s="77" customFormat="1">
      <c r="A63" s="74">
        <v>61</v>
      </c>
      <c r="B63" s="83"/>
      <c r="C63" s="83"/>
      <c r="D63" s="223"/>
      <c r="E63" s="83"/>
      <c r="F63" s="83"/>
      <c r="G63" s="223"/>
      <c r="H63" s="223"/>
      <c r="I63" s="89" t="str">
        <f>IF(H63&lt;&gt;"",IF(H63&gt;=PROG!$D$10,"A","N.A"),"")</f>
        <v/>
      </c>
      <c r="K63" s="76"/>
      <c r="L63" s="76"/>
    </row>
    <row r="64" spans="1:12" s="77" customFormat="1">
      <c r="A64" s="74">
        <v>62</v>
      </c>
      <c r="B64" s="83"/>
      <c r="C64" s="83"/>
      <c r="D64" s="223"/>
      <c r="E64" s="83"/>
      <c r="F64" s="83"/>
      <c r="G64" s="223"/>
      <c r="H64" s="223"/>
      <c r="I64" s="89" t="str">
        <f>IF(H64&lt;&gt;"",IF(H64&gt;=PROG!$D$10,"A","N.A"),"")</f>
        <v/>
      </c>
      <c r="K64" s="76"/>
      <c r="L64" s="76"/>
    </row>
    <row r="65" spans="1:12" s="77" customFormat="1">
      <c r="A65" s="74">
        <v>63</v>
      </c>
      <c r="B65" s="83"/>
      <c r="C65" s="83"/>
      <c r="D65" s="223"/>
      <c r="E65" s="83"/>
      <c r="F65" s="83"/>
      <c r="G65" s="223"/>
      <c r="H65" s="223"/>
      <c r="I65" s="89" t="str">
        <f>IF(H65&lt;&gt;"",IF(H65&gt;=PROG!$D$10,"A","N.A"),"")</f>
        <v/>
      </c>
      <c r="K65" s="76"/>
      <c r="L65" s="76"/>
    </row>
    <row r="66" spans="1:12" s="77" customFormat="1">
      <c r="A66" s="74">
        <v>64</v>
      </c>
      <c r="B66" s="83"/>
      <c r="C66" s="83"/>
      <c r="D66" s="223"/>
      <c r="E66" s="83"/>
      <c r="F66" s="83"/>
      <c r="G66" s="223"/>
      <c r="H66" s="223"/>
      <c r="I66" s="89" t="str">
        <f>IF(H66&lt;&gt;"",IF(H66&gt;=PROG!$D$10,"A","N.A"),"")</f>
        <v/>
      </c>
      <c r="K66" s="76"/>
      <c r="L66" s="76"/>
    </row>
    <row r="67" spans="1:12" s="77" customFormat="1">
      <c r="A67" s="74">
        <v>65</v>
      </c>
      <c r="B67" s="83"/>
      <c r="C67" s="83"/>
      <c r="D67" s="223"/>
      <c r="E67" s="83"/>
      <c r="F67" s="83"/>
      <c r="G67" s="223"/>
      <c r="H67" s="223"/>
      <c r="I67" s="89" t="str">
        <f>IF(H67&lt;&gt;"",IF(H67&gt;=PROG!$D$10,"A","N.A"),"")</f>
        <v/>
      </c>
      <c r="K67" s="76"/>
      <c r="L67" s="76"/>
    </row>
    <row r="68" spans="1:12" s="77" customFormat="1">
      <c r="A68" s="74">
        <v>66</v>
      </c>
      <c r="B68" s="83"/>
      <c r="C68" s="83"/>
      <c r="D68" s="223"/>
      <c r="E68" s="83"/>
      <c r="F68" s="83"/>
      <c r="G68" s="223"/>
      <c r="H68" s="223"/>
      <c r="I68" s="89" t="str">
        <f>IF(H68&lt;&gt;"",IF(H68&gt;=PROG!$D$10,"A","N.A"),"")</f>
        <v/>
      </c>
      <c r="K68" s="76"/>
      <c r="L68" s="76"/>
    </row>
    <row r="69" spans="1:12" s="77" customFormat="1">
      <c r="A69" s="74">
        <v>67</v>
      </c>
      <c r="B69" s="83"/>
      <c r="C69" s="83"/>
      <c r="D69" s="223"/>
      <c r="E69" s="83"/>
      <c r="F69" s="83"/>
      <c r="G69" s="223"/>
      <c r="H69" s="223"/>
      <c r="I69" s="89" t="str">
        <f>IF(H69&lt;&gt;"",IF(H69&gt;=PROG!$D$10,"A","N.A"),"")</f>
        <v/>
      </c>
      <c r="K69" s="76"/>
      <c r="L69" s="76"/>
    </row>
    <row r="70" spans="1:12" s="77" customFormat="1">
      <c r="A70" s="74">
        <v>68</v>
      </c>
      <c r="B70" s="83"/>
      <c r="C70" s="83"/>
      <c r="D70" s="223"/>
      <c r="E70" s="83"/>
      <c r="F70" s="83"/>
      <c r="G70" s="223"/>
      <c r="H70" s="223"/>
      <c r="I70" s="89" t="str">
        <f>IF(H70&lt;&gt;"",IF(H70&gt;=PROG!$D$10,"A","N.A"),"")</f>
        <v/>
      </c>
      <c r="K70" s="76"/>
      <c r="L70" s="76"/>
    </row>
    <row r="71" spans="1:12" s="77" customFormat="1">
      <c r="A71" s="74">
        <v>69</v>
      </c>
      <c r="B71" s="83"/>
      <c r="C71" s="83"/>
      <c r="D71" s="223"/>
      <c r="E71" s="83"/>
      <c r="F71" s="83"/>
      <c r="G71" s="223"/>
      <c r="H71" s="223"/>
      <c r="I71" s="89" t="str">
        <f>IF(H71&lt;&gt;"",IF(H71&gt;=PROG!$D$10,"A","N.A"),"")</f>
        <v/>
      </c>
      <c r="K71" s="76"/>
      <c r="L71" s="76"/>
    </row>
    <row r="72" spans="1:12" s="77" customFormat="1">
      <c r="A72" s="74">
        <v>70</v>
      </c>
      <c r="B72" s="83"/>
      <c r="C72" s="83"/>
      <c r="D72" s="223"/>
      <c r="E72" s="83"/>
      <c r="F72" s="83"/>
      <c r="G72" s="223"/>
      <c r="H72" s="223"/>
      <c r="I72" s="89" t="str">
        <f>IF(H72&lt;&gt;"",IF(H72&gt;=PROG!$D$10,"A","N.A"),"")</f>
        <v/>
      </c>
      <c r="K72" s="76"/>
      <c r="L72" s="76"/>
    </row>
    <row r="73" spans="1:12" s="77" customFormat="1">
      <c r="A73" s="74">
        <v>71</v>
      </c>
      <c r="B73" s="83"/>
      <c r="C73" s="83"/>
      <c r="D73" s="223"/>
      <c r="E73" s="83"/>
      <c r="F73" s="83"/>
      <c r="G73" s="223"/>
      <c r="H73" s="223"/>
      <c r="I73" s="89" t="str">
        <f>IF(H73&lt;&gt;"",IF(H73&gt;=PROG!$D$10,"A","N.A"),"")</f>
        <v/>
      </c>
      <c r="K73" s="76"/>
      <c r="L73" s="76"/>
    </row>
    <row r="74" spans="1:12" s="77" customFormat="1">
      <c r="A74" s="74">
        <v>72</v>
      </c>
      <c r="B74" s="83"/>
      <c r="C74" s="83"/>
      <c r="D74" s="223"/>
      <c r="E74" s="83"/>
      <c r="F74" s="83"/>
      <c r="G74" s="223"/>
      <c r="H74" s="223"/>
      <c r="I74" s="89" t="str">
        <f>IF(H74&lt;&gt;"",IF(H74&gt;=PROG!$D$10,"A","N.A"),"")</f>
        <v/>
      </c>
      <c r="K74" s="76"/>
      <c r="L74" s="76"/>
    </row>
    <row r="75" spans="1:12" s="77" customFormat="1">
      <c r="A75" s="74">
        <v>73</v>
      </c>
      <c r="B75" s="83"/>
      <c r="C75" s="83"/>
      <c r="D75" s="223"/>
      <c r="E75" s="83"/>
      <c r="F75" s="83"/>
      <c r="G75" s="223"/>
      <c r="H75" s="223"/>
      <c r="I75" s="89" t="str">
        <f>IF(H75&lt;&gt;"",IF(H75&gt;=PROG!$D$10,"A","N.A"),"")</f>
        <v/>
      </c>
      <c r="K75" s="76"/>
      <c r="L75" s="76"/>
    </row>
    <row r="76" spans="1:12" s="77" customFormat="1">
      <c r="A76" s="74">
        <v>74</v>
      </c>
      <c r="B76" s="83"/>
      <c r="C76" s="83"/>
      <c r="D76" s="223"/>
      <c r="E76" s="83"/>
      <c r="F76" s="83"/>
      <c r="G76" s="223"/>
      <c r="H76" s="223"/>
      <c r="I76" s="89" t="str">
        <f>IF(H76&lt;&gt;"",IF(H76&gt;=PROG!$D$10,"A","N.A"),"")</f>
        <v/>
      </c>
      <c r="K76" s="76"/>
      <c r="L76" s="76"/>
    </row>
    <row r="77" spans="1:12" s="77" customFormat="1">
      <c r="A77" s="74">
        <v>75</v>
      </c>
      <c r="B77" s="83"/>
      <c r="C77" s="83"/>
      <c r="D77" s="223"/>
      <c r="E77" s="83"/>
      <c r="F77" s="83"/>
      <c r="G77" s="223"/>
      <c r="H77" s="223"/>
      <c r="I77" s="89" t="str">
        <f>IF(H77&lt;&gt;"",IF(H77&gt;=PROG!$D$10,"A","N.A"),"")</f>
        <v/>
      </c>
      <c r="K77" s="76"/>
      <c r="L77" s="76"/>
    </row>
    <row r="78" spans="1:12" s="77" customFormat="1" ht="12.75" customHeight="1">
      <c r="A78" s="74">
        <v>76</v>
      </c>
      <c r="B78" s="83"/>
      <c r="C78" s="83"/>
      <c r="D78" s="223"/>
      <c r="E78" s="83"/>
      <c r="F78" s="83"/>
      <c r="G78" s="223"/>
      <c r="H78" s="223"/>
      <c r="I78" s="89" t="str">
        <f>IF(H78&lt;&gt;"",IF(H78&gt;=PROG!$D$10,"A","N.A"),"")</f>
        <v/>
      </c>
      <c r="K78" s="76"/>
      <c r="L78" s="76"/>
    </row>
    <row r="79" spans="1:12" s="77" customFormat="1">
      <c r="A79" s="74">
        <v>77</v>
      </c>
      <c r="B79" s="83"/>
      <c r="C79" s="83"/>
      <c r="D79" s="223"/>
      <c r="E79" s="83"/>
      <c r="F79" s="83"/>
      <c r="G79" s="223"/>
      <c r="H79" s="223"/>
      <c r="I79" s="89" t="str">
        <f>IF(H79&lt;&gt;"",IF(H79&gt;=PROG!$D$10,"A","N.A"),"")</f>
        <v/>
      </c>
      <c r="K79" s="76"/>
      <c r="L79" s="76"/>
    </row>
    <row r="80" spans="1:12" s="77" customFormat="1">
      <c r="A80" s="74">
        <v>78</v>
      </c>
      <c r="B80" s="83"/>
      <c r="C80" s="83"/>
      <c r="D80" s="223"/>
      <c r="E80" s="83"/>
      <c r="F80" s="83"/>
      <c r="G80" s="223"/>
      <c r="H80" s="223"/>
      <c r="I80" s="89" t="str">
        <f>IF(H80&lt;&gt;"",IF(H80&gt;=PROG!$D$10,"A","N.A"),"")</f>
        <v/>
      </c>
      <c r="K80" s="76"/>
      <c r="L80" s="76"/>
    </row>
    <row r="81" spans="1:12" s="77" customFormat="1">
      <c r="A81" s="74">
        <v>79</v>
      </c>
      <c r="B81" s="83"/>
      <c r="C81" s="83"/>
      <c r="D81" s="223"/>
      <c r="E81" s="83"/>
      <c r="F81" s="83"/>
      <c r="G81" s="223"/>
      <c r="H81" s="223"/>
      <c r="I81" s="89" t="str">
        <f>IF(H81&lt;&gt;"",IF(H81&gt;=PROG!$D$10,"A","N.A"),"")</f>
        <v/>
      </c>
      <c r="K81" s="76"/>
      <c r="L81" s="76"/>
    </row>
    <row r="82" spans="1:12" s="77" customFormat="1">
      <c r="A82" s="74">
        <v>80</v>
      </c>
      <c r="B82" s="83"/>
      <c r="C82" s="83"/>
      <c r="D82" s="223"/>
      <c r="E82" s="83"/>
      <c r="F82" s="83"/>
      <c r="G82" s="223"/>
      <c r="H82" s="223"/>
      <c r="I82" s="89" t="str">
        <f>IF(H82&lt;&gt;"",IF(H82&gt;=PROG!$D$10,"A","N.A"),"")</f>
        <v/>
      </c>
      <c r="K82" s="76"/>
      <c r="L82" s="76"/>
    </row>
    <row r="83" spans="1:12" s="77" customFormat="1">
      <c r="A83" s="74">
        <v>81</v>
      </c>
      <c r="B83" s="83"/>
      <c r="C83" s="83"/>
      <c r="D83" s="223"/>
      <c r="E83" s="83"/>
      <c r="F83" s="83"/>
      <c r="G83" s="223"/>
      <c r="H83" s="223"/>
      <c r="I83" s="89" t="str">
        <f>IF(H83&lt;&gt;"",IF(H83&gt;=PROG!$D$10,"A","N.A"),"")</f>
        <v/>
      </c>
      <c r="K83" s="76"/>
      <c r="L83" s="76"/>
    </row>
    <row r="84" spans="1:12" s="77" customFormat="1">
      <c r="A84" s="74">
        <v>82</v>
      </c>
      <c r="B84" s="83"/>
      <c r="C84" s="83"/>
      <c r="D84" s="223"/>
      <c r="E84" s="83"/>
      <c r="F84" s="83"/>
      <c r="G84" s="223"/>
      <c r="H84" s="223"/>
      <c r="I84" s="89" t="str">
        <f>IF(H84&lt;&gt;"",IF(H84&gt;=PROG!$D$10,"A","N.A"),"")</f>
        <v/>
      </c>
      <c r="K84" s="76"/>
      <c r="L84" s="76"/>
    </row>
    <row r="85" spans="1:12" s="77" customFormat="1">
      <c r="A85" s="74">
        <v>83</v>
      </c>
      <c r="B85" s="83"/>
      <c r="C85" s="83"/>
      <c r="D85" s="223"/>
      <c r="E85" s="83"/>
      <c r="F85" s="83"/>
      <c r="G85" s="223"/>
      <c r="H85" s="223"/>
      <c r="I85" s="89" t="str">
        <f>IF(H85&lt;&gt;"",IF(H85&gt;=PROG!$D$10,"A","N.A"),"")</f>
        <v/>
      </c>
      <c r="K85" s="76"/>
      <c r="L85" s="76"/>
    </row>
    <row r="86" spans="1:12" s="77" customFormat="1">
      <c r="A86" s="74">
        <v>84</v>
      </c>
      <c r="B86" s="83"/>
      <c r="C86" s="83"/>
      <c r="D86" s="223"/>
      <c r="E86" s="83"/>
      <c r="F86" s="83"/>
      <c r="G86" s="223"/>
      <c r="H86" s="223"/>
      <c r="I86" s="89" t="str">
        <f>IF(H86&lt;&gt;"",IF(H86&gt;=PROG!$D$10,"A","N.A"),"")</f>
        <v/>
      </c>
      <c r="K86" s="76"/>
      <c r="L86" s="76"/>
    </row>
    <row r="87" spans="1:12" s="77" customFormat="1">
      <c r="A87" s="74">
        <v>85</v>
      </c>
      <c r="B87" s="83"/>
      <c r="C87" s="83"/>
      <c r="D87" s="223"/>
      <c r="E87" s="83"/>
      <c r="F87" s="83"/>
      <c r="G87" s="223"/>
      <c r="H87" s="223"/>
      <c r="I87" s="89" t="str">
        <f>IF(H87&lt;&gt;"",IF(H87&gt;=PROG!$D$10,"A","N.A"),"")</f>
        <v/>
      </c>
      <c r="K87" s="76"/>
      <c r="L87" s="76"/>
    </row>
    <row r="88" spans="1:12" s="77" customFormat="1">
      <c r="A88" s="74">
        <v>86</v>
      </c>
      <c r="B88" s="83"/>
      <c r="C88" s="83"/>
      <c r="D88" s="223"/>
      <c r="E88" s="83"/>
      <c r="F88" s="83"/>
      <c r="G88" s="223"/>
      <c r="H88" s="223"/>
      <c r="I88" s="89" t="str">
        <f>IF(H88&lt;&gt;"",IF(H88&gt;=PROG!$D$10,"A","N.A"),"")</f>
        <v/>
      </c>
      <c r="K88" s="76"/>
      <c r="L88" s="76"/>
    </row>
    <row r="89" spans="1:12" s="77" customFormat="1">
      <c r="A89" s="74">
        <v>87</v>
      </c>
      <c r="B89" s="83"/>
      <c r="C89" s="83"/>
      <c r="D89" s="223"/>
      <c r="E89" s="83"/>
      <c r="F89" s="83"/>
      <c r="G89" s="223"/>
      <c r="H89" s="223"/>
      <c r="I89" s="89" t="str">
        <f>IF(H89&lt;&gt;"",IF(H89&gt;=PROG!$D$10,"A","N.A"),"")</f>
        <v/>
      </c>
      <c r="K89" s="76"/>
      <c r="L89" s="76"/>
    </row>
    <row r="90" spans="1:12" s="77" customFormat="1" ht="12.75" customHeight="1">
      <c r="A90" s="74">
        <v>88</v>
      </c>
      <c r="B90" s="83"/>
      <c r="C90" s="83"/>
      <c r="D90" s="223"/>
      <c r="E90" s="83"/>
      <c r="F90" s="83"/>
      <c r="G90" s="223"/>
      <c r="H90" s="223"/>
      <c r="I90" s="89" t="str">
        <f>IF(H90&lt;&gt;"",IF(H90&gt;=PROG!$D$10,"A","N.A"),"")</f>
        <v/>
      </c>
      <c r="K90" s="76"/>
      <c r="L90" s="76"/>
    </row>
    <row r="91" spans="1:12" s="77" customFormat="1">
      <c r="A91" s="74">
        <v>89</v>
      </c>
      <c r="B91" s="83"/>
      <c r="C91" s="83"/>
      <c r="D91" s="223"/>
      <c r="E91" s="83"/>
      <c r="F91" s="83"/>
      <c r="G91" s="223"/>
      <c r="H91" s="223"/>
      <c r="I91" s="89" t="str">
        <f>IF(H91&lt;&gt;"",IF(H91&gt;=PROG!$D$10,"A","N.A"),"")</f>
        <v/>
      </c>
      <c r="K91" s="76"/>
      <c r="L91" s="76"/>
    </row>
    <row r="92" spans="1:12" s="77" customFormat="1">
      <c r="A92" s="74">
        <v>90</v>
      </c>
      <c r="B92" s="83"/>
      <c r="C92" s="83"/>
      <c r="D92" s="223"/>
      <c r="E92" s="83"/>
      <c r="F92" s="83"/>
      <c r="G92" s="223"/>
      <c r="H92" s="223"/>
      <c r="I92" s="89" t="str">
        <f>IF(H92&lt;&gt;"",IF(H92&gt;=PROG!$D$10,"A","N.A"),"")</f>
        <v/>
      </c>
      <c r="K92" s="76"/>
      <c r="L92" s="76"/>
    </row>
    <row r="93" spans="1:12" s="77" customFormat="1">
      <c r="A93" s="74">
        <v>91</v>
      </c>
      <c r="B93" s="83"/>
      <c r="C93" s="83"/>
      <c r="D93" s="223"/>
      <c r="E93" s="83"/>
      <c r="F93" s="83"/>
      <c r="G93" s="223"/>
      <c r="H93" s="223"/>
      <c r="I93" s="89" t="str">
        <f>IF(H93&lt;&gt;"",IF(H93&gt;=PROG!$D$10,"A","N.A"),"")</f>
        <v/>
      </c>
      <c r="K93" s="76"/>
      <c r="L93" s="76"/>
    </row>
    <row r="94" spans="1:12" s="77" customFormat="1">
      <c r="A94" s="74">
        <v>92</v>
      </c>
      <c r="B94" s="83"/>
      <c r="C94" s="83"/>
      <c r="D94" s="223"/>
      <c r="E94" s="83"/>
      <c r="F94" s="83"/>
      <c r="G94" s="223"/>
      <c r="H94" s="223"/>
      <c r="I94" s="89" t="str">
        <f>IF(H94&lt;&gt;"",IF(H94&gt;=PROG!$D$10,"A","N.A"),"")</f>
        <v/>
      </c>
      <c r="K94" s="76"/>
      <c r="L94" s="76"/>
    </row>
    <row r="95" spans="1:12" s="77" customFormat="1">
      <c r="A95" s="74">
        <v>93</v>
      </c>
      <c r="B95" s="83"/>
      <c r="C95" s="83"/>
      <c r="D95" s="223"/>
      <c r="E95" s="83"/>
      <c r="F95" s="83"/>
      <c r="G95" s="223"/>
      <c r="H95" s="223"/>
      <c r="I95" s="89" t="str">
        <f>IF(H95&lt;&gt;"",IF(H95&gt;=PROG!$D$10,"A","N.A"),"")</f>
        <v/>
      </c>
      <c r="K95" s="76"/>
      <c r="L95" s="76"/>
    </row>
    <row r="96" spans="1:12" s="77" customFormat="1">
      <c r="A96" s="74">
        <v>94</v>
      </c>
      <c r="B96" s="83"/>
      <c r="C96" s="83"/>
      <c r="D96" s="223"/>
      <c r="E96" s="83"/>
      <c r="F96" s="83"/>
      <c r="G96" s="223"/>
      <c r="H96" s="223"/>
      <c r="I96" s="89" t="str">
        <f>IF(H96&lt;&gt;"",IF(H96&gt;=PROG!$D$10,"A","N.A"),"")</f>
        <v/>
      </c>
      <c r="K96" s="76"/>
      <c r="L96" s="76"/>
    </row>
    <row r="97" spans="1:12" s="77" customFormat="1">
      <c r="A97" s="74">
        <v>95</v>
      </c>
      <c r="B97" s="83"/>
      <c r="C97" s="83"/>
      <c r="D97" s="223"/>
      <c r="E97" s="83"/>
      <c r="F97" s="83"/>
      <c r="G97" s="223"/>
      <c r="H97" s="223"/>
      <c r="I97" s="89" t="str">
        <f>IF(H97&lt;&gt;"",IF(H97&gt;=PROG!$D$10,"A","N.A"),"")</f>
        <v/>
      </c>
      <c r="K97" s="76"/>
      <c r="L97" s="76"/>
    </row>
    <row r="98" spans="1:12" s="77" customFormat="1">
      <c r="A98" s="74">
        <v>96</v>
      </c>
      <c r="B98" s="83"/>
      <c r="C98" s="83"/>
      <c r="D98" s="223"/>
      <c r="E98" s="83"/>
      <c r="F98" s="83"/>
      <c r="G98" s="223"/>
      <c r="H98" s="223"/>
      <c r="I98" s="89" t="str">
        <f>IF(H98&lt;&gt;"",IF(H98&gt;=PROG!$D$10,"A","N.A"),"")</f>
        <v/>
      </c>
      <c r="K98" s="76"/>
      <c r="L98" s="76"/>
    </row>
    <row r="99" spans="1:12" s="77" customFormat="1">
      <c r="A99" s="74">
        <v>97</v>
      </c>
      <c r="B99" s="83"/>
      <c r="C99" s="83"/>
      <c r="D99" s="223"/>
      <c r="E99" s="83"/>
      <c r="F99" s="83"/>
      <c r="G99" s="223"/>
      <c r="H99" s="223"/>
      <c r="I99" s="89" t="str">
        <f>IF(H99&lt;&gt;"",IF(H99&gt;=PROG!$D$10,"A","N.A"),"")</f>
        <v/>
      </c>
      <c r="K99" s="76"/>
      <c r="L99" s="76"/>
    </row>
    <row r="100" spans="1:12" s="77" customFormat="1">
      <c r="A100" s="74">
        <v>98</v>
      </c>
      <c r="B100" s="83"/>
      <c r="C100" s="83"/>
      <c r="D100" s="223"/>
      <c r="E100" s="83"/>
      <c r="F100" s="83"/>
      <c r="G100" s="223"/>
      <c r="H100" s="223"/>
      <c r="I100" s="89" t="str">
        <f>IF(H100&lt;&gt;"",IF(H100&gt;=PROG!$D$10,"A","N.A"),"")</f>
        <v/>
      </c>
      <c r="K100" s="76"/>
      <c r="L100" s="76"/>
    </row>
    <row r="101" spans="1:12" s="77" customFormat="1">
      <c r="A101" s="74">
        <v>99</v>
      </c>
      <c r="B101" s="83"/>
      <c r="C101" s="83"/>
      <c r="D101" s="223"/>
      <c r="E101" s="83"/>
      <c r="F101" s="83"/>
      <c r="G101" s="223"/>
      <c r="H101" s="223"/>
      <c r="I101" s="89" t="str">
        <f>IF(H101&lt;&gt;"",IF(H101&gt;=PROG!$D$10,"A","N.A"),"")</f>
        <v/>
      </c>
      <c r="K101" s="76"/>
      <c r="L101" s="76"/>
    </row>
    <row r="102" spans="1:12" s="77" customFormat="1">
      <c r="A102" s="74">
        <v>100</v>
      </c>
      <c r="B102" s="83"/>
      <c r="C102" s="83"/>
      <c r="D102" s="223"/>
      <c r="E102" s="83"/>
      <c r="F102" s="83"/>
      <c r="G102" s="223"/>
      <c r="H102" s="223"/>
      <c r="I102" s="89" t="str">
        <f>IF(H102&lt;&gt;"",IF(H102&gt;=PROG!$D$10,"A","N.A"),"")</f>
        <v/>
      </c>
      <c r="K102" s="76"/>
      <c r="L102" s="76"/>
    </row>
    <row r="103" spans="1:12" s="77" customFormat="1">
      <c r="A103" s="74">
        <v>101</v>
      </c>
      <c r="B103" s="83"/>
      <c r="C103" s="83"/>
      <c r="D103" s="223"/>
      <c r="E103" s="83"/>
      <c r="F103" s="83"/>
      <c r="G103" s="223"/>
      <c r="H103" s="223"/>
      <c r="I103" s="89" t="str">
        <f>IF(H103&lt;&gt;"",IF(H103&gt;=PROG!$D$10,"A","N.A"),"")</f>
        <v/>
      </c>
      <c r="K103" s="76"/>
      <c r="L103" s="76"/>
    </row>
    <row r="104" spans="1:12" s="77" customFormat="1">
      <c r="A104" s="74">
        <v>102</v>
      </c>
      <c r="B104" s="83"/>
      <c r="C104" s="83"/>
      <c r="D104" s="223"/>
      <c r="E104" s="83"/>
      <c r="F104" s="83"/>
      <c r="G104" s="223"/>
      <c r="H104" s="223"/>
      <c r="I104" s="89" t="str">
        <f>IF(H104&lt;&gt;"",IF(H104&gt;=PROG!$D$10,"A","N.A"),"")</f>
        <v/>
      </c>
      <c r="K104" s="76"/>
      <c r="L104" s="76"/>
    </row>
    <row r="105" spans="1:12" s="77" customFormat="1">
      <c r="A105" s="74">
        <v>103</v>
      </c>
      <c r="C105" s="83"/>
      <c r="D105" s="223"/>
      <c r="E105" s="83"/>
      <c r="F105" s="83"/>
      <c r="G105" s="223"/>
      <c r="H105" s="223"/>
      <c r="I105" s="89" t="str">
        <f>IF(H105&lt;&gt;"",IF(H105&gt;=PROG!$D$10,"A","N.A"),"")</f>
        <v/>
      </c>
      <c r="K105" s="76"/>
      <c r="L105" s="76"/>
    </row>
    <row r="106" spans="1:12" s="77" customFormat="1">
      <c r="A106" s="74">
        <v>104</v>
      </c>
      <c r="B106" s="83"/>
      <c r="C106" s="83"/>
      <c r="D106" s="223"/>
      <c r="E106" s="83"/>
      <c r="F106" s="83"/>
      <c r="G106" s="223"/>
      <c r="H106" s="223"/>
      <c r="I106" s="89" t="str">
        <f>IF(H106&lt;&gt;"",IF(H106&gt;=PROG!$D$10,"A","N.A"),"")</f>
        <v/>
      </c>
      <c r="K106" s="76"/>
      <c r="L106" s="76"/>
    </row>
    <row r="107" spans="1:12" s="77" customFormat="1">
      <c r="A107" s="74">
        <v>105</v>
      </c>
      <c r="B107" s="83"/>
      <c r="C107" s="83"/>
      <c r="D107" s="223"/>
      <c r="E107" s="83"/>
      <c r="F107" s="83"/>
      <c r="G107" s="223"/>
      <c r="H107" s="223"/>
      <c r="I107" s="89" t="str">
        <f>IF(H107&lt;&gt;"",IF(H107&gt;=PROG!$D$10,"A","N.A"),"")</f>
        <v/>
      </c>
      <c r="K107" s="76"/>
      <c r="L107" s="76"/>
    </row>
    <row r="108" spans="1:12" s="77" customFormat="1">
      <c r="A108" s="74">
        <v>106</v>
      </c>
      <c r="C108" s="83"/>
      <c r="D108" s="223"/>
      <c r="E108" s="83"/>
      <c r="F108" s="83"/>
      <c r="G108" s="223"/>
      <c r="H108" s="223"/>
      <c r="I108" s="89" t="str">
        <f>IF(H108&lt;&gt;"",IF(H108&gt;=PROG!$D$10,"A","N.A"),"")</f>
        <v/>
      </c>
      <c r="K108" s="76"/>
      <c r="L108" s="76"/>
    </row>
    <row r="109" spans="1:12" s="77" customFormat="1">
      <c r="A109" s="74">
        <v>107</v>
      </c>
      <c r="B109" s="83"/>
      <c r="C109" s="83"/>
      <c r="D109" s="223"/>
      <c r="E109" s="83"/>
      <c r="F109" s="83"/>
      <c r="G109" s="223"/>
      <c r="H109" s="223"/>
      <c r="I109" s="89" t="str">
        <f>IF(H109&lt;&gt;"",IF(H109&gt;=PROG!$D$10,"A","N.A"),"")</f>
        <v/>
      </c>
      <c r="K109" s="76"/>
      <c r="L109" s="76"/>
    </row>
    <row r="110" spans="1:12" s="77" customFormat="1">
      <c r="A110" s="74">
        <v>108</v>
      </c>
      <c r="B110" s="83"/>
      <c r="C110" s="83"/>
      <c r="D110" s="223"/>
      <c r="E110" s="83"/>
      <c r="F110" s="83"/>
      <c r="G110" s="223"/>
      <c r="H110" s="223"/>
      <c r="I110" s="89" t="str">
        <f>IF(H110&lt;&gt;"",IF(H110&gt;=PROG!$D$10,"A","N.A"),"")</f>
        <v/>
      </c>
      <c r="K110" s="76"/>
      <c r="L110" s="76"/>
    </row>
    <row r="111" spans="1:12" s="77" customFormat="1">
      <c r="A111" s="74">
        <v>109</v>
      </c>
      <c r="C111" s="83"/>
      <c r="D111" s="223"/>
      <c r="E111" s="83"/>
      <c r="F111" s="83"/>
      <c r="G111" s="223"/>
      <c r="H111" s="223"/>
      <c r="I111" s="89" t="str">
        <f>IF(H111&lt;&gt;"",IF(H111&gt;=PROG!$D$10,"A","N.A"),"")</f>
        <v/>
      </c>
      <c r="K111" s="76"/>
      <c r="L111" s="76"/>
    </row>
    <row r="112" spans="1:12" s="77" customFormat="1">
      <c r="A112" s="74">
        <v>110</v>
      </c>
      <c r="B112" s="83"/>
      <c r="C112" s="83"/>
      <c r="D112" s="223"/>
      <c r="E112" s="83"/>
      <c r="F112" s="83"/>
      <c r="G112" s="223"/>
      <c r="H112" s="223"/>
      <c r="I112" s="89" t="str">
        <f>IF(H112&lt;&gt;"",IF(H112&gt;=PROG!$D$10,"A","N.A"),"")</f>
        <v/>
      </c>
      <c r="K112" s="76"/>
      <c r="L112" s="76"/>
    </row>
    <row r="113" spans="1:12" s="77" customFormat="1">
      <c r="A113" s="74">
        <v>111</v>
      </c>
      <c r="B113" s="83"/>
      <c r="C113" s="83"/>
      <c r="D113" s="223"/>
      <c r="E113" s="83"/>
      <c r="F113" s="83"/>
      <c r="G113" s="223"/>
      <c r="H113" s="223"/>
      <c r="I113" s="89" t="str">
        <f>IF(H113&lt;&gt;"",IF(H113&gt;=PROG!$D$10,"A","N.A"),"")</f>
        <v/>
      </c>
      <c r="K113" s="76"/>
      <c r="L113" s="76"/>
    </row>
    <row r="114" spans="1:12" s="77" customFormat="1">
      <c r="A114" s="74">
        <v>112</v>
      </c>
      <c r="C114" s="83"/>
      <c r="D114" s="223"/>
      <c r="E114" s="83"/>
      <c r="F114" s="83"/>
      <c r="G114" s="223"/>
      <c r="H114" s="223"/>
      <c r="I114" s="89" t="str">
        <f>IF(H114&lt;&gt;"",IF(H114&gt;=PROG!$D$10,"A","N.A"),"")</f>
        <v/>
      </c>
      <c r="K114" s="76"/>
      <c r="L114" s="76"/>
    </row>
    <row r="115" spans="1:12" s="77" customFormat="1">
      <c r="A115" s="74">
        <v>113</v>
      </c>
      <c r="B115" s="83"/>
      <c r="C115" s="83"/>
      <c r="D115" s="223"/>
      <c r="E115" s="83"/>
      <c r="F115" s="83"/>
      <c r="G115" s="223"/>
      <c r="H115" s="223"/>
      <c r="I115" s="89" t="str">
        <f>IF(H115&lt;&gt;"",IF(H115&gt;=PROG!$D$10,"A","N.A"),"")</f>
        <v/>
      </c>
      <c r="K115" s="76"/>
      <c r="L115" s="76"/>
    </row>
    <row r="116" spans="1:12" s="77" customFormat="1">
      <c r="A116" s="74">
        <v>114</v>
      </c>
      <c r="B116" s="83"/>
      <c r="C116" s="83"/>
      <c r="D116" s="223"/>
      <c r="E116" s="83"/>
      <c r="F116" s="83"/>
      <c r="G116" s="223"/>
      <c r="H116" s="223"/>
      <c r="I116" s="89" t="str">
        <f>IF(H116&lt;&gt;"",IF(H116&gt;=PROG!$D$10,"A","N.A"),"")</f>
        <v/>
      </c>
      <c r="K116" s="76"/>
      <c r="L116" s="76"/>
    </row>
    <row r="117" spans="1:12" s="77" customFormat="1">
      <c r="A117" s="74">
        <v>115</v>
      </c>
      <c r="C117" s="83"/>
      <c r="D117" s="223"/>
      <c r="E117" s="83"/>
      <c r="F117" s="83"/>
      <c r="G117" s="223"/>
      <c r="H117" s="223"/>
      <c r="I117" s="89" t="str">
        <f>IF(H117&lt;&gt;"",IF(H117&gt;=PROG!$D$10,"A","N.A"),"")</f>
        <v/>
      </c>
      <c r="K117" s="76"/>
      <c r="L117" s="76"/>
    </row>
    <row r="118" spans="1:12" s="77" customFormat="1">
      <c r="A118" s="74">
        <v>116</v>
      </c>
      <c r="B118" s="83"/>
      <c r="C118" s="83"/>
      <c r="D118" s="223"/>
      <c r="E118" s="83"/>
      <c r="F118" s="83"/>
      <c r="G118" s="223"/>
      <c r="H118" s="223"/>
      <c r="I118" s="89" t="str">
        <f>IF(H118&lt;&gt;"",IF(H118&gt;=PROG!$D$10,"A","N.A"),"")</f>
        <v/>
      </c>
      <c r="K118" s="76"/>
      <c r="L118" s="76"/>
    </row>
    <row r="119" spans="1:12" s="77" customFormat="1">
      <c r="A119" s="74">
        <v>117</v>
      </c>
      <c r="B119" s="83"/>
      <c r="C119" s="83"/>
      <c r="D119" s="223"/>
      <c r="E119" s="83"/>
      <c r="F119" s="83"/>
      <c r="G119" s="223"/>
      <c r="H119" s="223"/>
      <c r="I119" s="89" t="str">
        <f>IF(H119&lt;&gt;"",IF(H119&gt;=PROG!$D$10,"A","N.A"),"")</f>
        <v/>
      </c>
      <c r="K119" s="76"/>
      <c r="L119" s="76"/>
    </row>
    <row r="120" spans="1:12" s="77" customFormat="1">
      <c r="A120" s="74">
        <v>118</v>
      </c>
      <c r="C120" s="83"/>
      <c r="D120" s="223"/>
      <c r="E120" s="83"/>
      <c r="F120" s="83"/>
      <c r="G120" s="223"/>
      <c r="H120" s="223"/>
      <c r="I120" s="89" t="str">
        <f>IF(H120&lt;&gt;"",IF(H120&gt;=PROG!$D$10,"A","N.A"),"")</f>
        <v/>
      </c>
      <c r="K120" s="76"/>
      <c r="L120" s="76"/>
    </row>
    <row r="121" spans="1:12" s="77" customFormat="1">
      <c r="A121" s="74">
        <v>119</v>
      </c>
      <c r="B121" s="83"/>
      <c r="C121" s="83"/>
      <c r="D121" s="223"/>
      <c r="E121" s="83"/>
      <c r="F121" s="83"/>
      <c r="G121" s="223"/>
      <c r="H121" s="223"/>
      <c r="I121" s="89" t="str">
        <f>IF(H121&lt;&gt;"",IF(H121&gt;=PROG!$D$10,"A","N.A"),"")</f>
        <v/>
      </c>
      <c r="K121" s="76"/>
      <c r="L121" s="76"/>
    </row>
    <row r="122" spans="1:12" s="77" customFormat="1">
      <c r="A122" s="74">
        <v>120</v>
      </c>
      <c r="B122" s="83"/>
      <c r="C122" s="83"/>
      <c r="D122" s="223"/>
      <c r="E122" s="83"/>
      <c r="F122" s="83"/>
      <c r="G122" s="223"/>
      <c r="H122" s="223"/>
      <c r="I122" s="89" t="str">
        <f>IF(H122&lt;&gt;"",IF(H122&gt;=PROG!$D$10,"A","N.A"),"")</f>
        <v/>
      </c>
      <c r="K122" s="76"/>
      <c r="L122" s="76"/>
    </row>
    <row r="123" spans="1:12" s="77" customFormat="1">
      <c r="A123" s="74">
        <v>121</v>
      </c>
      <c r="C123" s="83"/>
      <c r="D123" s="223"/>
      <c r="E123" s="83"/>
      <c r="F123" s="83"/>
      <c r="G123" s="223"/>
      <c r="H123" s="223"/>
      <c r="I123" s="89" t="str">
        <f>IF(H123&lt;&gt;"",IF(H123&gt;=PROG!$D$10,"A","N.A"),"")</f>
        <v/>
      </c>
      <c r="K123" s="76"/>
      <c r="L123" s="76"/>
    </row>
    <row r="124" spans="1:12" s="77" customFormat="1">
      <c r="A124" s="74">
        <v>122</v>
      </c>
      <c r="B124" s="83"/>
      <c r="C124" s="83"/>
      <c r="D124" s="223"/>
      <c r="E124" s="83"/>
      <c r="F124" s="83"/>
      <c r="G124" s="223"/>
      <c r="H124" s="223"/>
      <c r="I124" s="89" t="str">
        <f>IF(H124&lt;&gt;"",IF(H124&gt;=PROG!$D$10,"A","N.A"),"")</f>
        <v/>
      </c>
      <c r="K124" s="76"/>
      <c r="L124" s="76"/>
    </row>
    <row r="125" spans="1:12" s="77" customFormat="1">
      <c r="A125" s="74">
        <v>123</v>
      </c>
      <c r="B125" s="83"/>
      <c r="C125" s="83"/>
      <c r="D125" s="223"/>
      <c r="E125" s="83"/>
      <c r="F125" s="83"/>
      <c r="G125" s="223"/>
      <c r="H125" s="223"/>
      <c r="I125" s="89" t="str">
        <f>IF(H125&lt;&gt;"",IF(H125&gt;=PROG!$D$10,"A","N.A"),"")</f>
        <v/>
      </c>
      <c r="K125" s="76"/>
      <c r="L125" s="76"/>
    </row>
    <row r="126" spans="1:12" s="77" customFormat="1">
      <c r="A126" s="74">
        <v>124</v>
      </c>
      <c r="C126" s="83"/>
      <c r="D126" s="223"/>
      <c r="E126" s="83"/>
      <c r="F126" s="83"/>
      <c r="G126" s="223"/>
      <c r="H126" s="223"/>
      <c r="I126" s="89" t="str">
        <f>IF(H126&lt;&gt;"",IF(H126&gt;=PROG!$D$10,"A","N.A"),"")</f>
        <v/>
      </c>
      <c r="K126" s="76"/>
      <c r="L126" s="76"/>
    </row>
    <row r="127" spans="1:12" s="77" customFormat="1">
      <c r="A127" s="74">
        <v>125</v>
      </c>
      <c r="B127" s="83"/>
      <c r="C127" s="83"/>
      <c r="D127" s="223"/>
      <c r="E127" s="83"/>
      <c r="F127" s="83"/>
      <c r="G127" s="223"/>
      <c r="H127" s="223"/>
      <c r="I127" s="89" t="str">
        <f>IF(H127&lt;&gt;"",IF(H127&gt;=PROG!$D$10,"A","N.A"),"")</f>
        <v/>
      </c>
      <c r="K127" s="76"/>
      <c r="L127" s="76"/>
    </row>
    <row r="128" spans="1:12" s="77" customFormat="1">
      <c r="A128" s="74">
        <v>126</v>
      </c>
      <c r="B128" s="83"/>
      <c r="C128" s="83"/>
      <c r="D128" s="223"/>
      <c r="E128" s="83"/>
      <c r="F128" s="83"/>
      <c r="G128" s="223"/>
      <c r="H128" s="223"/>
      <c r="I128" s="89" t="str">
        <f>IF(H128&lt;&gt;"",IF(H128&gt;=PROG!$D$10,"A","N.A"),"")</f>
        <v/>
      </c>
      <c r="K128" s="76"/>
      <c r="L128" s="76"/>
    </row>
    <row r="129" spans="1:12" s="77" customFormat="1">
      <c r="A129" s="74">
        <v>127</v>
      </c>
      <c r="B129" s="83"/>
      <c r="C129" s="83"/>
      <c r="D129" s="223"/>
      <c r="E129" s="83"/>
      <c r="F129" s="83"/>
      <c r="G129" s="223"/>
      <c r="H129" s="223"/>
      <c r="I129" s="89" t="str">
        <f>IF(H129&lt;&gt;"",IF(H129&gt;=PROG!$D$10,"A","N.A"),"")</f>
        <v/>
      </c>
      <c r="K129" s="76"/>
      <c r="L129" s="76"/>
    </row>
    <row r="130" spans="1:12" s="77" customFormat="1">
      <c r="A130" s="74">
        <v>128</v>
      </c>
      <c r="B130" s="83"/>
      <c r="C130" s="83"/>
      <c r="D130" s="223"/>
      <c r="E130" s="83"/>
      <c r="F130" s="83"/>
      <c r="G130" s="223"/>
      <c r="H130" s="223"/>
      <c r="I130" s="89" t="str">
        <f>IF(H130&lt;&gt;"",IF(H130&gt;=PROG!$D$10,"A","N.A"),"")</f>
        <v/>
      </c>
      <c r="K130" s="76"/>
      <c r="L130" s="76"/>
    </row>
    <row r="131" spans="1:12" s="77" customFormat="1">
      <c r="A131" s="74">
        <v>129</v>
      </c>
      <c r="C131" s="83"/>
      <c r="D131" s="223"/>
      <c r="E131" s="83"/>
      <c r="F131" s="83"/>
      <c r="G131" s="223"/>
      <c r="H131" s="223"/>
      <c r="I131" s="89" t="str">
        <f>IF(H131&lt;&gt;"",IF(H131&gt;=PROG!$D$10,"A","N.A"),"")</f>
        <v/>
      </c>
      <c r="K131" s="76"/>
      <c r="L131" s="76"/>
    </row>
    <row r="132" spans="1:12" s="77" customFormat="1">
      <c r="A132" s="74">
        <v>130</v>
      </c>
      <c r="B132" s="83"/>
      <c r="C132" s="83"/>
      <c r="D132" s="223"/>
      <c r="E132" s="83"/>
      <c r="F132" s="83"/>
      <c r="G132" s="223"/>
      <c r="H132" s="223"/>
      <c r="I132" s="89" t="str">
        <f>IF(H132&lt;&gt;"",IF(H132&gt;=PROG!$D$10,"A","N.A"),"")</f>
        <v/>
      </c>
      <c r="K132" s="76"/>
      <c r="L132" s="76"/>
    </row>
    <row r="133" spans="1:12" s="77" customFormat="1">
      <c r="A133" s="74">
        <v>131</v>
      </c>
      <c r="B133" s="83"/>
      <c r="C133" s="83"/>
      <c r="D133" s="223"/>
      <c r="E133" s="83"/>
      <c r="F133" s="83"/>
      <c r="G133" s="223"/>
      <c r="H133" s="223"/>
      <c r="I133" s="89" t="str">
        <f>IF(H133&lt;&gt;"",IF(H133&gt;=PROG!$D$10,"A","N.A"),"")</f>
        <v/>
      </c>
      <c r="K133" s="76"/>
      <c r="L133" s="76"/>
    </row>
    <row r="134" spans="1:12" s="77" customFormat="1">
      <c r="A134" s="74">
        <v>132</v>
      </c>
      <c r="C134" s="83"/>
      <c r="D134" s="223"/>
      <c r="E134" s="83"/>
      <c r="F134" s="83"/>
      <c r="G134" s="223"/>
      <c r="H134" s="223"/>
      <c r="I134" s="89" t="str">
        <f>IF(H134&lt;&gt;"",IF(H134&gt;=PROG!$D$10,"A","N.A"),"")</f>
        <v/>
      </c>
      <c r="K134" s="76"/>
      <c r="L134" s="76"/>
    </row>
    <row r="135" spans="1:12" s="77" customFormat="1">
      <c r="A135" s="74">
        <v>133</v>
      </c>
      <c r="B135" s="83"/>
      <c r="C135" s="83"/>
      <c r="D135" s="223"/>
      <c r="E135" s="83"/>
      <c r="F135" s="83"/>
      <c r="G135" s="223"/>
      <c r="H135" s="223"/>
      <c r="I135" s="89" t="str">
        <f>IF(H135&lt;&gt;"",IF(H135&gt;=PROG!$D$10,"A","N.A"),"")</f>
        <v/>
      </c>
      <c r="K135" s="76"/>
      <c r="L135" s="76"/>
    </row>
    <row r="136" spans="1:12" s="77" customFormat="1">
      <c r="A136" s="74">
        <v>134</v>
      </c>
      <c r="B136" s="83"/>
      <c r="C136" s="83"/>
      <c r="D136" s="223"/>
      <c r="E136" s="83"/>
      <c r="F136" s="83"/>
      <c r="G136" s="223"/>
      <c r="H136" s="223"/>
      <c r="I136" s="89" t="str">
        <f>IF(H136&lt;&gt;"",IF(H136&gt;=PROG!$D$10,"A","N.A"),"")</f>
        <v/>
      </c>
      <c r="K136" s="76"/>
      <c r="L136" s="76"/>
    </row>
    <row r="137" spans="1:12" s="77" customFormat="1">
      <c r="A137" s="74">
        <v>135</v>
      </c>
      <c r="C137" s="83"/>
      <c r="D137" s="223"/>
      <c r="E137" s="83"/>
      <c r="F137" s="83"/>
      <c r="G137" s="223"/>
      <c r="H137" s="223"/>
      <c r="I137" s="89" t="str">
        <f>IF(H137&lt;&gt;"",IF(H137&gt;=PROG!$D$10,"A","N.A"),"")</f>
        <v/>
      </c>
      <c r="K137" s="76"/>
      <c r="L137" s="76"/>
    </row>
    <row r="138" spans="1:12" s="77" customFormat="1">
      <c r="A138" s="74">
        <v>136</v>
      </c>
      <c r="B138" s="83"/>
      <c r="C138" s="83"/>
      <c r="D138" s="223"/>
      <c r="E138" s="83"/>
      <c r="F138" s="83"/>
      <c r="G138" s="223"/>
      <c r="H138" s="223"/>
      <c r="I138" s="89" t="str">
        <f>IF(H138&lt;&gt;"",IF(H138&gt;=PROG!$D$10,"A","N.A"),"")</f>
        <v/>
      </c>
      <c r="K138" s="76"/>
      <c r="L138" s="76"/>
    </row>
    <row r="139" spans="1:12" s="77" customFormat="1">
      <c r="A139" s="74">
        <v>137</v>
      </c>
      <c r="B139" s="83"/>
      <c r="C139" s="83"/>
      <c r="D139" s="223"/>
      <c r="E139" s="83"/>
      <c r="F139" s="83"/>
      <c r="G139" s="223"/>
      <c r="H139" s="223"/>
      <c r="I139" s="89" t="str">
        <f>IF(H139&lt;&gt;"",IF(H139&gt;=PROG!$D$10,"A","N.A"),"")</f>
        <v/>
      </c>
      <c r="K139" s="76"/>
      <c r="L139" s="76"/>
    </row>
    <row r="140" spans="1:12" s="77" customFormat="1">
      <c r="A140" s="74">
        <v>138</v>
      </c>
      <c r="C140" s="83"/>
      <c r="D140" s="223"/>
      <c r="E140" s="83"/>
      <c r="F140" s="83"/>
      <c r="G140" s="223"/>
      <c r="H140" s="223"/>
      <c r="I140" s="89" t="str">
        <f>IF(H140&lt;&gt;"",IF(H140&gt;=PROG!$D$10,"A","N.A"),"")</f>
        <v/>
      </c>
      <c r="K140" s="76"/>
      <c r="L140" s="76"/>
    </row>
    <row r="141" spans="1:12" s="77" customFormat="1">
      <c r="A141" s="74">
        <v>139</v>
      </c>
      <c r="B141" s="83"/>
      <c r="C141" s="83"/>
      <c r="D141" s="223"/>
      <c r="E141" s="83"/>
      <c r="F141" s="83"/>
      <c r="G141" s="223"/>
      <c r="H141" s="223"/>
      <c r="I141" s="89" t="str">
        <f>IF(H141&lt;&gt;"",IF(H141&gt;=PROG!$D$10,"A","N.A"),"")</f>
        <v/>
      </c>
      <c r="K141" s="76"/>
      <c r="L141" s="76"/>
    </row>
    <row r="142" spans="1:12" s="77" customFormat="1">
      <c r="A142" s="74">
        <v>140</v>
      </c>
      <c r="B142" s="83"/>
      <c r="C142" s="83"/>
      <c r="D142" s="223"/>
      <c r="E142" s="83"/>
      <c r="F142" s="83"/>
      <c r="G142" s="223"/>
      <c r="H142" s="223"/>
      <c r="I142" s="89" t="str">
        <f>IF(H142&lt;&gt;"",IF(H142&gt;=PROG!$D$10,"A","N.A"),"")</f>
        <v/>
      </c>
      <c r="K142" s="76"/>
      <c r="L142" s="76"/>
    </row>
    <row r="143" spans="1:12" s="77" customFormat="1">
      <c r="A143" s="74">
        <v>141</v>
      </c>
      <c r="C143" s="83"/>
      <c r="D143" s="223"/>
      <c r="E143" s="83"/>
      <c r="F143" s="83"/>
      <c r="G143" s="223"/>
      <c r="H143" s="223"/>
      <c r="I143" s="89" t="str">
        <f>IF(H143&lt;&gt;"",IF(H143&gt;=PROG!$D$10,"A","N.A"),"")</f>
        <v/>
      </c>
      <c r="K143" s="76"/>
      <c r="L143" s="76"/>
    </row>
    <row r="144" spans="1:12" s="77" customFormat="1">
      <c r="A144" s="74">
        <v>142</v>
      </c>
      <c r="B144" s="83"/>
      <c r="C144" s="83"/>
      <c r="D144" s="223"/>
      <c r="E144" s="83"/>
      <c r="F144" s="83"/>
      <c r="G144" s="223"/>
      <c r="H144" s="223"/>
      <c r="I144" s="89" t="str">
        <f>IF(H144&lt;&gt;"",IF(H144&gt;=PROG!$D$10,"A","N.A"),"")</f>
        <v/>
      </c>
      <c r="K144" s="76"/>
      <c r="L144" s="76"/>
    </row>
    <row r="145" spans="1:12" s="77" customFormat="1">
      <c r="A145" s="74">
        <v>143</v>
      </c>
      <c r="B145" s="83"/>
      <c r="C145" s="83"/>
      <c r="D145" s="223"/>
      <c r="E145" s="83"/>
      <c r="F145" s="83"/>
      <c r="G145" s="223"/>
      <c r="H145" s="223"/>
      <c r="I145" s="89" t="str">
        <f>IF(H145&lt;&gt;"",IF(H145&gt;=PROG!$D$10,"A","N.A"),"")</f>
        <v/>
      </c>
      <c r="K145" s="76"/>
      <c r="L145" s="76"/>
    </row>
    <row r="146" spans="1:12" s="77" customFormat="1">
      <c r="A146" s="74">
        <v>144</v>
      </c>
      <c r="C146" s="83"/>
      <c r="D146" s="223"/>
      <c r="E146" s="83"/>
      <c r="F146" s="83"/>
      <c r="G146" s="223"/>
      <c r="H146" s="223"/>
      <c r="I146" s="89" t="str">
        <f>IF(H146&lt;&gt;"",IF(H146&gt;=PROG!$D$10,"A","N.A"),"")</f>
        <v/>
      </c>
      <c r="K146" s="76"/>
      <c r="L146" s="76"/>
    </row>
    <row r="147" spans="1:12" s="77" customFormat="1">
      <c r="A147" s="74">
        <v>145</v>
      </c>
      <c r="B147" s="83"/>
      <c r="C147" s="83"/>
      <c r="D147" s="223"/>
      <c r="E147" s="83"/>
      <c r="F147" s="83"/>
      <c r="G147" s="223"/>
      <c r="H147" s="223"/>
      <c r="I147" s="89" t="str">
        <f>IF(H147&lt;&gt;"",IF(H147&gt;=PROG!$D$10,"A","N.A"),"")</f>
        <v/>
      </c>
      <c r="K147" s="76"/>
      <c r="L147" s="76"/>
    </row>
    <row r="148" spans="1:12" s="77" customFormat="1">
      <c r="A148" s="74">
        <v>146</v>
      </c>
      <c r="B148" s="83"/>
      <c r="C148" s="83"/>
      <c r="D148" s="223"/>
      <c r="E148" s="83"/>
      <c r="F148" s="83"/>
      <c r="G148" s="223"/>
      <c r="H148" s="223"/>
      <c r="I148" s="89" t="str">
        <f>IF(H148&lt;&gt;"",IF(H148&gt;=PROG!$D$10,"A","N.A"),"")</f>
        <v/>
      </c>
      <c r="K148" s="76"/>
      <c r="L148" s="76"/>
    </row>
    <row r="149" spans="1:12" s="77" customFormat="1">
      <c r="A149" s="74">
        <v>147</v>
      </c>
      <c r="C149" s="83"/>
      <c r="D149" s="223"/>
      <c r="E149" s="83"/>
      <c r="F149" s="83"/>
      <c r="G149" s="223"/>
      <c r="H149" s="223"/>
      <c r="I149" s="89" t="str">
        <f>IF(H149&lt;&gt;"",IF(H149&gt;=PROG!$D$10,"A","N.A"),"")</f>
        <v/>
      </c>
      <c r="K149" s="76"/>
      <c r="L149" s="76"/>
    </row>
    <row r="150" spans="1:12" s="77" customFormat="1">
      <c r="A150" s="74">
        <v>148</v>
      </c>
      <c r="B150" s="83"/>
      <c r="C150" s="83"/>
      <c r="D150" s="223"/>
      <c r="E150" s="83"/>
      <c r="F150" s="83"/>
      <c r="G150" s="223"/>
      <c r="H150" s="223"/>
      <c r="I150" s="89" t="str">
        <f>IF(H150&lt;&gt;"",IF(H150&gt;=PROG!$D$10,"A","N.A"),"")</f>
        <v/>
      </c>
      <c r="K150" s="76"/>
      <c r="L150" s="76"/>
    </row>
    <row r="151" spans="1:12" s="77" customFormat="1">
      <c r="A151" s="74">
        <v>149</v>
      </c>
      <c r="B151" s="83"/>
      <c r="C151" s="83"/>
      <c r="D151" s="223"/>
      <c r="E151" s="83"/>
      <c r="F151" s="83"/>
      <c r="G151" s="223"/>
      <c r="H151" s="223"/>
      <c r="I151" s="89" t="str">
        <f>IF(H151&lt;&gt;"",IF(H151&gt;=PROG!$D$10,"A","N.A"),"")</f>
        <v/>
      </c>
      <c r="K151" s="76"/>
      <c r="L151" s="76"/>
    </row>
    <row r="152" spans="1:12" s="77" customFormat="1">
      <c r="A152" s="74">
        <v>150</v>
      </c>
      <c r="C152" s="83"/>
      <c r="D152" s="223"/>
      <c r="E152" s="83"/>
      <c r="F152" s="83"/>
      <c r="G152" s="223"/>
      <c r="H152" s="223"/>
      <c r="I152" s="89" t="str">
        <f>IF(H152&lt;&gt;"",IF(H152&gt;=PROG!$D$10,"A","N.A"),"")</f>
        <v/>
      </c>
      <c r="K152" s="76"/>
      <c r="L152" s="76"/>
    </row>
    <row r="153" spans="1:12" s="77" customFormat="1">
      <c r="A153" s="74">
        <v>151</v>
      </c>
      <c r="B153" s="83"/>
      <c r="C153" s="83"/>
      <c r="D153" s="223"/>
      <c r="E153" s="83"/>
      <c r="F153" s="83"/>
      <c r="G153" s="223"/>
      <c r="H153" s="223"/>
      <c r="I153" s="89" t="str">
        <f>IF(H153&lt;&gt;"",IF(H153&gt;=PROG!$D$10,"A","N.A"),"")</f>
        <v/>
      </c>
      <c r="K153" s="76"/>
      <c r="L153" s="76"/>
    </row>
    <row r="154" spans="1:12" s="77" customFormat="1">
      <c r="A154" s="74">
        <v>152</v>
      </c>
      <c r="B154" s="83"/>
      <c r="C154" s="83"/>
      <c r="D154" s="223"/>
      <c r="E154" s="83"/>
      <c r="F154" s="83"/>
      <c r="G154" s="223"/>
      <c r="H154" s="223"/>
      <c r="I154" s="89" t="str">
        <f>IF(H154&lt;&gt;"",IF(H154&gt;=PROG!$D$10,"A","N.A"),"")</f>
        <v/>
      </c>
      <c r="K154" s="76"/>
      <c r="L154" s="76"/>
    </row>
    <row r="155" spans="1:12" s="77" customFormat="1">
      <c r="A155" s="74">
        <v>153</v>
      </c>
      <c r="B155" s="83"/>
      <c r="C155" s="83"/>
      <c r="D155" s="223"/>
      <c r="E155" s="83"/>
      <c r="F155" s="83"/>
      <c r="G155" s="223"/>
      <c r="H155" s="223"/>
      <c r="I155" s="89" t="str">
        <f>IF(H155&lt;&gt;"",IF(H155&gt;=PROG!$D$10,"A","N.A"),"")</f>
        <v/>
      </c>
      <c r="K155" s="76"/>
      <c r="L155" s="76"/>
    </row>
    <row r="156" spans="1:12" s="77" customFormat="1">
      <c r="A156" s="74">
        <v>154</v>
      </c>
      <c r="B156" s="83"/>
      <c r="C156" s="83"/>
      <c r="D156" s="223"/>
      <c r="E156" s="83"/>
      <c r="F156" s="83"/>
      <c r="G156" s="223"/>
      <c r="H156" s="223"/>
      <c r="I156" s="89" t="str">
        <f>IF(H156&lt;&gt;"",IF(H156&gt;=PROG!$D$10,"A","N.A"),"")</f>
        <v/>
      </c>
      <c r="K156" s="76"/>
      <c r="L156" s="76"/>
    </row>
    <row r="157" spans="1:12" s="77" customFormat="1">
      <c r="A157" s="74">
        <v>155</v>
      </c>
      <c r="C157" s="83"/>
      <c r="D157" s="223"/>
      <c r="E157" s="83"/>
      <c r="F157" s="83"/>
      <c r="G157" s="223"/>
      <c r="H157" s="223"/>
      <c r="I157" s="89" t="str">
        <f>IF(H157&lt;&gt;"",IF(H157&gt;=PROG!$D$10,"A","N.A"),"")</f>
        <v/>
      </c>
      <c r="K157" s="76"/>
      <c r="L157" s="76"/>
    </row>
    <row r="158" spans="1:12" s="77" customFormat="1">
      <c r="A158" s="74">
        <v>156</v>
      </c>
      <c r="B158" s="83"/>
      <c r="C158" s="83"/>
      <c r="D158" s="223"/>
      <c r="E158" s="83"/>
      <c r="F158" s="83"/>
      <c r="G158" s="223"/>
      <c r="H158" s="223"/>
      <c r="I158" s="89" t="str">
        <f>IF(H158&lt;&gt;"",IF(H158&gt;=PROG!$D$10,"A","N.A"),"")</f>
        <v/>
      </c>
      <c r="K158" s="76"/>
      <c r="L158" s="76"/>
    </row>
    <row r="159" spans="1:12" s="77" customFormat="1">
      <c r="A159" s="74">
        <v>157</v>
      </c>
      <c r="B159" s="83"/>
      <c r="C159" s="83"/>
      <c r="D159" s="223"/>
      <c r="E159" s="83"/>
      <c r="F159" s="83"/>
      <c r="G159" s="223"/>
      <c r="H159" s="223"/>
      <c r="I159" s="89" t="str">
        <f>IF(H159&lt;&gt;"",IF(H159&gt;=PROG!$D$10,"A","N.A"),"")</f>
        <v/>
      </c>
      <c r="K159" s="76"/>
      <c r="L159" s="76"/>
    </row>
    <row r="160" spans="1:12" s="77" customFormat="1">
      <c r="A160" s="74">
        <v>158</v>
      </c>
      <c r="C160" s="83"/>
      <c r="D160" s="223"/>
      <c r="E160" s="83"/>
      <c r="F160" s="83"/>
      <c r="G160" s="223"/>
      <c r="H160" s="223"/>
      <c r="I160" s="89" t="str">
        <f>IF(H160&lt;&gt;"",IF(H160&gt;=PROG!$D$10,"A","N.A"),"")</f>
        <v/>
      </c>
      <c r="K160" s="76"/>
      <c r="L160" s="76"/>
    </row>
    <row r="161" spans="1:12" s="77" customFormat="1">
      <c r="A161" s="74">
        <v>159</v>
      </c>
      <c r="B161" s="83"/>
      <c r="C161" s="83"/>
      <c r="D161" s="223"/>
      <c r="E161" s="83"/>
      <c r="F161" s="83"/>
      <c r="G161" s="223"/>
      <c r="H161" s="223"/>
      <c r="I161" s="89" t="str">
        <f>IF(H161&lt;&gt;"",IF(H161&gt;=PROG!$D$10,"A","N.A"),"")</f>
        <v/>
      </c>
      <c r="K161" s="76"/>
      <c r="L161" s="76"/>
    </row>
    <row r="162" spans="1:12" s="77" customFormat="1">
      <c r="A162" s="74">
        <v>160</v>
      </c>
      <c r="B162" s="83"/>
      <c r="C162" s="83"/>
      <c r="D162" s="223"/>
      <c r="E162" s="83"/>
      <c r="F162" s="83"/>
      <c r="G162" s="223"/>
      <c r="H162" s="223"/>
      <c r="I162" s="89" t="str">
        <f>IF(H162&lt;&gt;"",IF(H162&gt;=PROG!$D$10,"A","N.A"),"")</f>
        <v/>
      </c>
      <c r="K162" s="76"/>
      <c r="L162" s="76"/>
    </row>
    <row r="163" spans="1:12" s="77" customFormat="1">
      <c r="A163" s="74">
        <v>161</v>
      </c>
      <c r="C163" s="83"/>
      <c r="D163" s="223"/>
      <c r="E163" s="83"/>
      <c r="F163" s="83"/>
      <c r="G163" s="223"/>
      <c r="H163" s="223"/>
      <c r="I163" s="89" t="str">
        <f>IF(H163&lt;&gt;"",IF(H163&gt;=PROG!$D$10,"A","N.A"),"")</f>
        <v/>
      </c>
      <c r="K163" s="76"/>
      <c r="L163" s="76"/>
    </row>
    <row r="164" spans="1:12" s="77" customFormat="1">
      <c r="A164" s="74">
        <v>162</v>
      </c>
      <c r="B164" s="83"/>
      <c r="C164" s="83"/>
      <c r="D164" s="223"/>
      <c r="E164" s="83"/>
      <c r="F164" s="83"/>
      <c r="G164" s="223"/>
      <c r="H164" s="223"/>
      <c r="I164" s="89" t="str">
        <f>IF(H164&lt;&gt;"",IF(H164&gt;=PROG!$D$10,"A","N.A"),"")</f>
        <v/>
      </c>
      <c r="K164" s="76"/>
      <c r="L164" s="76"/>
    </row>
    <row r="165" spans="1:12" s="77" customFormat="1">
      <c r="A165" s="74">
        <v>163</v>
      </c>
      <c r="B165" s="83"/>
      <c r="C165" s="83"/>
      <c r="D165" s="223"/>
      <c r="E165" s="83"/>
      <c r="F165" s="83"/>
      <c r="G165" s="223"/>
      <c r="H165" s="223"/>
      <c r="I165" s="89" t="str">
        <f>IF(H165&lt;&gt;"",IF(H165&gt;=PROG!$D$10,"A","N.A"),"")</f>
        <v/>
      </c>
      <c r="K165" s="76"/>
      <c r="L165" s="76"/>
    </row>
    <row r="166" spans="1:12" s="77" customFormat="1">
      <c r="A166" s="74">
        <v>164</v>
      </c>
      <c r="C166" s="83"/>
      <c r="D166" s="223"/>
      <c r="E166" s="83"/>
      <c r="F166" s="83"/>
      <c r="G166" s="223"/>
      <c r="H166" s="223"/>
      <c r="I166" s="89" t="str">
        <f>IF(H166&lt;&gt;"",IF(H166&gt;=PROG!$D$10,"A","N.A"),"")</f>
        <v/>
      </c>
      <c r="K166" s="76"/>
      <c r="L166" s="76"/>
    </row>
    <row r="167" spans="1:12" s="77" customFormat="1">
      <c r="A167" s="74">
        <v>165</v>
      </c>
      <c r="B167" s="83"/>
      <c r="C167" s="83"/>
      <c r="D167" s="223"/>
      <c r="E167" s="83"/>
      <c r="F167" s="83"/>
      <c r="G167" s="223"/>
      <c r="H167" s="223"/>
      <c r="I167" s="89" t="str">
        <f>IF(H167&lt;&gt;"",IF(H167&gt;=PROG!$D$10,"A","N.A"),"")</f>
        <v/>
      </c>
      <c r="K167" s="76"/>
      <c r="L167" s="76"/>
    </row>
    <row r="168" spans="1:12" s="77" customFormat="1">
      <c r="A168" s="74">
        <v>166</v>
      </c>
      <c r="B168" s="83"/>
      <c r="C168" s="83"/>
      <c r="D168" s="223"/>
      <c r="E168" s="83"/>
      <c r="F168" s="83"/>
      <c r="G168" s="223"/>
      <c r="H168" s="223"/>
      <c r="I168" s="89" t="str">
        <f>IF(H168&lt;&gt;"",IF(H168&gt;=PROG!$D$10,"A","N.A"),"")</f>
        <v/>
      </c>
      <c r="K168" s="76"/>
      <c r="L168" s="76"/>
    </row>
    <row r="169" spans="1:12" s="77" customFormat="1">
      <c r="A169" s="74">
        <v>167</v>
      </c>
      <c r="C169" s="83"/>
      <c r="D169" s="223"/>
      <c r="E169" s="83"/>
      <c r="F169" s="83"/>
      <c r="G169" s="223"/>
      <c r="H169" s="223"/>
      <c r="I169" s="89" t="str">
        <f>IF(H169&lt;&gt;"",IF(H169&gt;=PROG!$D$10,"A","N.A"),"")</f>
        <v/>
      </c>
      <c r="K169" s="76"/>
      <c r="L169" s="76"/>
    </row>
    <row r="170" spans="1:12" s="77" customFormat="1">
      <c r="A170" s="74">
        <v>168</v>
      </c>
      <c r="B170" s="83"/>
      <c r="C170" s="83"/>
      <c r="D170" s="223"/>
      <c r="E170" s="83"/>
      <c r="F170" s="83"/>
      <c r="G170" s="223"/>
      <c r="H170" s="223"/>
      <c r="I170" s="89" t="str">
        <f>IF(H170&lt;&gt;"",IF(H170&gt;=PROG!$D$10,"A","N.A"),"")</f>
        <v/>
      </c>
      <c r="K170" s="76"/>
      <c r="L170" s="76"/>
    </row>
    <row r="171" spans="1:12" s="77" customFormat="1">
      <c r="A171" s="74">
        <v>169</v>
      </c>
      <c r="B171" s="83"/>
      <c r="C171" s="83"/>
      <c r="D171" s="223"/>
      <c r="E171" s="83"/>
      <c r="F171" s="83"/>
      <c r="G171" s="223"/>
      <c r="H171" s="223"/>
      <c r="I171" s="89" t="str">
        <f>IF(H171&lt;&gt;"",IF(H171&gt;=PROG!$D$10,"A","N.A"),"")</f>
        <v/>
      </c>
      <c r="K171" s="76"/>
      <c r="L171" s="76"/>
    </row>
    <row r="172" spans="1:12" s="77" customFormat="1">
      <c r="A172" s="74">
        <v>170</v>
      </c>
      <c r="C172" s="83"/>
      <c r="D172" s="223"/>
      <c r="E172" s="83"/>
      <c r="F172" s="83"/>
      <c r="G172" s="223"/>
      <c r="H172" s="223"/>
      <c r="I172" s="89" t="str">
        <f>IF(H172&lt;&gt;"",IF(H172&gt;=PROG!$D$10,"A","N.A"),"")</f>
        <v/>
      </c>
      <c r="K172" s="76"/>
      <c r="L172" s="76"/>
    </row>
    <row r="173" spans="1:12" s="77" customFormat="1">
      <c r="A173" s="74">
        <v>171</v>
      </c>
      <c r="B173" s="83"/>
      <c r="C173" s="83"/>
      <c r="D173" s="223"/>
      <c r="E173" s="83"/>
      <c r="F173" s="83"/>
      <c r="G173" s="223"/>
      <c r="H173" s="223"/>
      <c r="I173" s="89" t="str">
        <f>IF(H173&lt;&gt;"",IF(H173&gt;=PROG!$D$10,"A","N.A"),"")</f>
        <v/>
      </c>
      <c r="K173" s="76"/>
      <c r="L173" s="76"/>
    </row>
    <row r="174" spans="1:12" s="77" customFormat="1">
      <c r="A174" s="74">
        <v>172</v>
      </c>
      <c r="B174" s="83"/>
      <c r="C174" s="83"/>
      <c r="D174" s="223"/>
      <c r="E174" s="83"/>
      <c r="F174" s="83"/>
      <c r="G174" s="223"/>
      <c r="H174" s="223"/>
      <c r="I174" s="89" t="str">
        <f>IF(H174&lt;&gt;"",IF(H174&gt;=PROG!$D$10,"A","N.A"),"")</f>
        <v/>
      </c>
      <c r="K174" s="76"/>
      <c r="L174" s="76"/>
    </row>
    <row r="175" spans="1:12" s="77" customFormat="1">
      <c r="A175" s="74">
        <v>173</v>
      </c>
      <c r="C175" s="83"/>
      <c r="D175" s="223"/>
      <c r="E175" s="83"/>
      <c r="F175" s="83"/>
      <c r="G175" s="223"/>
      <c r="H175" s="223"/>
      <c r="I175" s="89" t="str">
        <f>IF(H175&lt;&gt;"",IF(H175&gt;=PROG!$D$10,"A","N.A"),"")</f>
        <v/>
      </c>
      <c r="K175" s="76"/>
      <c r="L175" s="76"/>
    </row>
    <row r="176" spans="1:12" s="77" customFormat="1">
      <c r="A176" s="74">
        <v>174</v>
      </c>
      <c r="B176" s="83"/>
      <c r="C176" s="83"/>
      <c r="D176" s="223"/>
      <c r="E176" s="83"/>
      <c r="F176" s="83"/>
      <c r="G176" s="223"/>
      <c r="H176" s="223"/>
      <c r="I176" s="89" t="str">
        <f>IF(H176&lt;&gt;"",IF(H176&gt;=PROG!$D$10,"A","N.A"),"")</f>
        <v/>
      </c>
      <c r="K176" s="76"/>
      <c r="L176" s="76"/>
    </row>
    <row r="177" spans="1:12" s="77" customFormat="1">
      <c r="A177" s="74">
        <v>175</v>
      </c>
      <c r="B177" s="83"/>
      <c r="C177" s="83"/>
      <c r="D177" s="223"/>
      <c r="E177" s="83"/>
      <c r="F177" s="83"/>
      <c r="G177" s="223"/>
      <c r="H177" s="223"/>
      <c r="I177" s="89" t="str">
        <f>IF(H177&lt;&gt;"",IF(H177&gt;=PROG!$D$10,"A","N.A"),"")</f>
        <v/>
      </c>
      <c r="K177" s="76"/>
      <c r="L177" s="76"/>
    </row>
    <row r="178" spans="1:12" s="77" customFormat="1">
      <c r="A178" s="74">
        <v>176</v>
      </c>
      <c r="C178" s="83"/>
      <c r="D178" s="223"/>
      <c r="E178" s="83"/>
      <c r="F178" s="83"/>
      <c r="G178" s="223"/>
      <c r="H178" s="223"/>
      <c r="I178" s="89" t="str">
        <f>IF(H178&lt;&gt;"",IF(H178&gt;=PROG!$D$10,"A","N.A"),"")</f>
        <v/>
      </c>
      <c r="K178" s="76"/>
      <c r="L178" s="76"/>
    </row>
    <row r="179" spans="1:12" s="77" customFormat="1">
      <c r="A179" s="74">
        <v>177</v>
      </c>
      <c r="B179" s="83"/>
      <c r="C179" s="83"/>
      <c r="D179" s="223"/>
      <c r="E179" s="83"/>
      <c r="F179" s="83"/>
      <c r="G179" s="223"/>
      <c r="H179" s="223"/>
      <c r="I179" s="89" t="str">
        <f>IF(H179&lt;&gt;"",IF(H179&gt;=PROG!$D$10,"A","N.A"),"")</f>
        <v/>
      </c>
      <c r="K179" s="76"/>
      <c r="L179" s="76"/>
    </row>
    <row r="180" spans="1:12" s="77" customFormat="1">
      <c r="A180" s="74">
        <v>178</v>
      </c>
      <c r="B180" s="83"/>
      <c r="C180" s="83"/>
      <c r="D180" s="223"/>
      <c r="E180" s="83"/>
      <c r="F180" s="83"/>
      <c r="G180" s="223"/>
      <c r="H180" s="223"/>
      <c r="I180" s="89" t="str">
        <f>IF(H180&lt;&gt;"",IF(H180&gt;=PROG!$D$10,"A","N.A"),"")</f>
        <v/>
      </c>
      <c r="K180" s="76"/>
      <c r="L180" s="76"/>
    </row>
    <row r="181" spans="1:12" s="77" customFormat="1">
      <c r="A181" s="74">
        <v>179</v>
      </c>
      <c r="B181" s="83"/>
      <c r="C181" s="83"/>
      <c r="D181" s="223"/>
      <c r="E181" s="83"/>
      <c r="F181" s="83"/>
      <c r="G181" s="223"/>
      <c r="H181" s="223"/>
      <c r="I181" s="89" t="str">
        <f>IF(H181&lt;&gt;"",IF(H181&gt;=PROG!$D$10,"A","N.A"),"")</f>
        <v/>
      </c>
      <c r="K181" s="76"/>
      <c r="L181" s="76"/>
    </row>
    <row r="182" spans="1:12" s="77" customFormat="1">
      <c r="A182" s="74">
        <v>180</v>
      </c>
      <c r="B182" s="83"/>
      <c r="C182" s="83"/>
      <c r="D182" s="223"/>
      <c r="E182" s="83"/>
      <c r="F182" s="83"/>
      <c r="G182" s="223"/>
      <c r="H182" s="223"/>
      <c r="I182" s="89" t="str">
        <f>IF(H182&lt;&gt;"",IF(H182&gt;=PROG!$D$10,"A","N.A"),"")</f>
        <v/>
      </c>
      <c r="K182" s="76"/>
      <c r="L182" s="76"/>
    </row>
    <row r="183" spans="1:12" s="77" customFormat="1">
      <c r="A183" s="74">
        <v>181</v>
      </c>
      <c r="C183" s="83"/>
      <c r="D183" s="223"/>
      <c r="E183" s="83"/>
      <c r="F183" s="83"/>
      <c r="G183" s="223"/>
      <c r="H183" s="223"/>
      <c r="I183" s="89" t="str">
        <f>IF(H183&lt;&gt;"",IF(H183&gt;=PROG!$D$10,"A","N.A"),"")</f>
        <v/>
      </c>
      <c r="K183" s="76"/>
      <c r="L183" s="76"/>
    </row>
    <row r="184" spans="1:12" s="77" customFormat="1">
      <c r="A184" s="74">
        <v>182</v>
      </c>
      <c r="B184" s="83"/>
      <c r="C184" s="83"/>
      <c r="D184" s="223"/>
      <c r="E184" s="83"/>
      <c r="F184" s="83"/>
      <c r="G184" s="223"/>
      <c r="H184" s="223"/>
      <c r="I184" s="89" t="str">
        <f>IF(H184&lt;&gt;"",IF(H184&gt;=PROG!$D$10,"A","N.A"),"")</f>
        <v/>
      </c>
      <c r="K184" s="76"/>
      <c r="L184" s="76"/>
    </row>
    <row r="185" spans="1:12" s="77" customFormat="1">
      <c r="A185" s="74">
        <v>183</v>
      </c>
      <c r="B185" s="83"/>
      <c r="C185" s="83"/>
      <c r="D185" s="223"/>
      <c r="E185" s="83"/>
      <c r="F185" s="83"/>
      <c r="G185" s="223"/>
      <c r="H185" s="223"/>
      <c r="I185" s="89" t="str">
        <f>IF(H185&lt;&gt;"",IF(H185&gt;=PROG!$D$10,"A","N.A"),"")</f>
        <v/>
      </c>
      <c r="K185" s="76"/>
      <c r="L185" s="76"/>
    </row>
    <row r="186" spans="1:12" s="77" customFormat="1">
      <c r="A186" s="74">
        <v>184</v>
      </c>
      <c r="C186" s="83"/>
      <c r="D186" s="223"/>
      <c r="E186" s="83"/>
      <c r="F186" s="83"/>
      <c r="G186" s="223"/>
      <c r="H186" s="223"/>
      <c r="I186" s="89" t="str">
        <f>IF(H186&lt;&gt;"",IF(H186&gt;=PROG!$D$10,"A","N.A"),"")</f>
        <v/>
      </c>
      <c r="K186" s="76"/>
      <c r="L186" s="76"/>
    </row>
    <row r="187" spans="1:12" s="77" customFormat="1">
      <c r="A187" s="74">
        <v>185</v>
      </c>
      <c r="B187" s="83"/>
      <c r="C187" s="83"/>
      <c r="D187" s="223"/>
      <c r="E187" s="83"/>
      <c r="F187" s="83"/>
      <c r="G187" s="223"/>
      <c r="H187" s="223"/>
      <c r="I187" s="89" t="str">
        <f>IF(H187&lt;&gt;"",IF(H187&gt;=PROG!$D$10,"A","N.A"),"")</f>
        <v/>
      </c>
      <c r="K187" s="76"/>
      <c r="L187" s="76"/>
    </row>
    <row r="188" spans="1:12" s="77" customFormat="1">
      <c r="A188" s="74">
        <v>186</v>
      </c>
      <c r="B188" s="83"/>
      <c r="C188" s="83"/>
      <c r="D188" s="223"/>
      <c r="E188" s="83"/>
      <c r="F188" s="83"/>
      <c r="G188" s="223"/>
      <c r="H188" s="223"/>
      <c r="I188" s="89" t="str">
        <f>IF(H188&lt;&gt;"",IF(H188&gt;=PROG!$D$10,"A","N.A"),"")</f>
        <v/>
      </c>
      <c r="K188" s="76"/>
      <c r="L188" s="76"/>
    </row>
    <row r="189" spans="1:12" s="77" customFormat="1">
      <c r="A189" s="74">
        <v>187</v>
      </c>
      <c r="C189" s="83"/>
      <c r="D189" s="223"/>
      <c r="E189" s="83"/>
      <c r="F189" s="83"/>
      <c r="G189" s="223"/>
      <c r="H189" s="223"/>
      <c r="I189" s="89" t="str">
        <f>IF(H189&lt;&gt;"",IF(H189&gt;=PROG!$D$10,"A","N.A"),"")</f>
        <v/>
      </c>
      <c r="K189" s="76"/>
      <c r="L189" s="76"/>
    </row>
    <row r="190" spans="1:12" s="77" customFormat="1">
      <c r="A190" s="74">
        <v>188</v>
      </c>
      <c r="B190" s="83"/>
      <c r="C190" s="83"/>
      <c r="D190" s="223"/>
      <c r="E190" s="83"/>
      <c r="F190" s="83"/>
      <c r="G190" s="223"/>
      <c r="H190" s="223"/>
      <c r="I190" s="89" t="str">
        <f>IF(H190&lt;&gt;"",IF(H190&gt;=PROG!$D$10,"A","N.A"),"")</f>
        <v/>
      </c>
      <c r="K190" s="76"/>
      <c r="L190" s="76"/>
    </row>
    <row r="191" spans="1:12" s="77" customFormat="1">
      <c r="A191" s="74">
        <v>189</v>
      </c>
      <c r="B191" s="83"/>
      <c r="C191" s="83"/>
      <c r="D191" s="223"/>
      <c r="E191" s="83"/>
      <c r="F191" s="83"/>
      <c r="G191" s="223"/>
      <c r="H191" s="223"/>
      <c r="I191" s="89" t="str">
        <f>IF(H191&lt;&gt;"",IF(H191&gt;=PROG!$D$10,"A","N.A"),"")</f>
        <v/>
      </c>
      <c r="K191" s="76"/>
      <c r="L191" s="76"/>
    </row>
    <row r="192" spans="1:12" s="77" customFormat="1">
      <c r="A192" s="74">
        <v>190</v>
      </c>
      <c r="C192" s="83"/>
      <c r="D192" s="223"/>
      <c r="E192" s="83"/>
      <c r="F192" s="83"/>
      <c r="G192" s="223"/>
      <c r="H192" s="223"/>
      <c r="I192" s="89" t="str">
        <f>IF(H192&lt;&gt;"",IF(H192&gt;=PROG!$D$10,"A","N.A"),"")</f>
        <v/>
      </c>
      <c r="K192" s="76"/>
      <c r="L192" s="76"/>
    </row>
    <row r="193" spans="1:12" s="77" customFormat="1">
      <c r="A193" s="74">
        <v>191</v>
      </c>
      <c r="B193" s="83"/>
      <c r="C193" s="83"/>
      <c r="D193" s="223"/>
      <c r="E193" s="83"/>
      <c r="F193" s="83"/>
      <c r="G193" s="223"/>
      <c r="H193" s="223"/>
      <c r="I193" s="89" t="str">
        <f>IF(H193&lt;&gt;"",IF(H193&gt;=PROG!$D$10,"A","N.A"),"")</f>
        <v/>
      </c>
      <c r="K193" s="76"/>
      <c r="L193" s="76"/>
    </row>
    <row r="194" spans="1:12" s="77" customFormat="1">
      <c r="A194" s="74">
        <v>192</v>
      </c>
      <c r="B194" s="83"/>
      <c r="C194" s="83"/>
      <c r="D194" s="223"/>
      <c r="E194" s="83"/>
      <c r="F194" s="83"/>
      <c r="G194" s="223"/>
      <c r="H194" s="223"/>
      <c r="I194" s="89" t="str">
        <f>IF(H194&lt;&gt;"",IF(H194&gt;=PROG!$D$10,"A","N.A"),"")</f>
        <v/>
      </c>
      <c r="K194" s="76"/>
      <c r="L194" s="76"/>
    </row>
    <row r="195" spans="1:12" s="77" customFormat="1">
      <c r="A195" s="74">
        <v>193</v>
      </c>
      <c r="C195" s="83"/>
      <c r="D195" s="223"/>
      <c r="E195" s="83"/>
      <c r="F195" s="83"/>
      <c r="G195" s="223"/>
      <c r="H195" s="223"/>
      <c r="I195" s="89" t="str">
        <f>IF(H195&lt;&gt;"",IF(H195&gt;=PROG!$D$10,"A","N.A"),"")</f>
        <v/>
      </c>
      <c r="K195" s="76"/>
      <c r="L195" s="76"/>
    </row>
    <row r="196" spans="1:12" s="77" customFormat="1">
      <c r="A196" s="74">
        <v>194</v>
      </c>
      <c r="B196" s="83"/>
      <c r="C196" s="83"/>
      <c r="D196" s="223"/>
      <c r="E196" s="83"/>
      <c r="F196" s="83"/>
      <c r="G196" s="223"/>
      <c r="H196" s="223"/>
      <c r="I196" s="89" t="str">
        <f>IF(H196&lt;&gt;"",IF(H196&gt;=PROG!$D$10,"A","N.A"),"")</f>
        <v/>
      </c>
      <c r="K196" s="76"/>
      <c r="L196" s="76"/>
    </row>
    <row r="197" spans="1:12" s="77" customFormat="1">
      <c r="A197" s="74">
        <v>195</v>
      </c>
      <c r="B197" s="83"/>
      <c r="C197" s="83"/>
      <c r="D197" s="223"/>
      <c r="E197" s="83"/>
      <c r="F197" s="83"/>
      <c r="G197" s="223"/>
      <c r="H197" s="223"/>
      <c r="I197" s="89" t="str">
        <f>IF(H197&lt;&gt;"",IF(H197&gt;=PROG!$D$10,"A","N.A"),"")</f>
        <v/>
      </c>
      <c r="K197" s="76"/>
      <c r="L197" s="76"/>
    </row>
    <row r="198" spans="1:12" s="77" customFormat="1">
      <c r="A198" s="74">
        <v>196</v>
      </c>
      <c r="C198" s="83"/>
      <c r="D198" s="223"/>
      <c r="E198" s="83"/>
      <c r="F198" s="83"/>
      <c r="G198" s="223"/>
      <c r="H198" s="223"/>
      <c r="I198" s="89" t="str">
        <f>IF(H198&lt;&gt;"",IF(H198&gt;=PROG!$D$10,"A","N.A"),"")</f>
        <v/>
      </c>
      <c r="K198" s="76"/>
      <c r="L198" s="76"/>
    </row>
    <row r="199" spans="1:12" s="77" customFormat="1">
      <c r="A199" s="74">
        <v>197</v>
      </c>
      <c r="B199" s="83"/>
      <c r="C199" s="83"/>
      <c r="D199" s="223"/>
      <c r="E199" s="83"/>
      <c r="F199" s="83"/>
      <c r="G199" s="223"/>
      <c r="H199" s="223"/>
      <c r="I199" s="89" t="str">
        <f>IF(H199&lt;&gt;"",IF(H199&gt;=PROG!$D$10,"A","N.A"),"")</f>
        <v/>
      </c>
      <c r="K199" s="76"/>
      <c r="L199" s="76"/>
    </row>
    <row r="200" spans="1:12" s="77" customFormat="1">
      <c r="A200" s="74">
        <v>198</v>
      </c>
      <c r="B200" s="83"/>
      <c r="C200" s="83"/>
      <c r="D200" s="223"/>
      <c r="E200" s="83"/>
      <c r="F200" s="83"/>
      <c r="G200" s="223"/>
      <c r="H200" s="223"/>
      <c r="I200" s="89" t="str">
        <f>IF(H200&lt;&gt;"",IF(H200&gt;=PROG!$D$10,"A","N.A"),"")</f>
        <v/>
      </c>
      <c r="K200" s="76"/>
      <c r="L200" s="76"/>
    </row>
    <row r="201" spans="1:12" s="77" customFormat="1">
      <c r="A201" s="74">
        <v>199</v>
      </c>
      <c r="C201" s="83"/>
      <c r="D201" s="223"/>
      <c r="E201" s="83"/>
      <c r="F201" s="83"/>
      <c r="G201" s="223"/>
      <c r="H201" s="223"/>
      <c r="I201" s="89" t="str">
        <f>IF(H201&lt;&gt;"",IF(H201&gt;=PROG!$D$10,"A","N.A"),"")</f>
        <v/>
      </c>
      <c r="K201" s="76"/>
      <c r="L201" s="76"/>
    </row>
    <row r="202" spans="1:12" s="77" customFormat="1">
      <c r="A202" s="74">
        <v>200</v>
      </c>
      <c r="B202" s="83"/>
      <c r="C202" s="83"/>
      <c r="D202" s="223"/>
      <c r="E202" s="83"/>
      <c r="F202" s="83"/>
      <c r="G202" s="223"/>
      <c r="H202" s="223"/>
      <c r="I202" s="89" t="str">
        <f>IF(H202&lt;&gt;"",IF(H202&gt;=PROG!$D$10,"A","N.A"),"")</f>
        <v/>
      </c>
      <c r="K202" s="76"/>
      <c r="L202" s="76"/>
    </row>
    <row r="203" spans="1:12" s="77" customFormat="1">
      <c r="A203" s="74">
        <v>201</v>
      </c>
      <c r="B203" s="83"/>
      <c r="C203" s="83"/>
      <c r="D203" s="223"/>
      <c r="E203" s="83"/>
      <c r="F203" s="83"/>
      <c r="G203" s="223"/>
      <c r="H203" s="223"/>
      <c r="I203" s="89" t="str">
        <f>IF(H203&lt;&gt;"",IF(H203&gt;=PROG!$D$10,"A","N.A"),"")</f>
        <v/>
      </c>
      <c r="K203" s="76"/>
      <c r="L203" s="76"/>
    </row>
    <row r="204" spans="1:12" s="77" customFormat="1">
      <c r="A204" s="74">
        <v>202</v>
      </c>
      <c r="C204" s="83"/>
      <c r="D204" s="223"/>
      <c r="E204" s="83"/>
      <c r="F204" s="83"/>
      <c r="G204" s="223"/>
      <c r="H204" s="223"/>
      <c r="I204" s="89" t="str">
        <f>IF(H204&lt;&gt;"",IF(H204&gt;=PROG!$D$10,"A","N.A"),"")</f>
        <v/>
      </c>
      <c r="K204" s="76"/>
      <c r="L204" s="76"/>
    </row>
    <row r="205" spans="1:12" s="77" customFormat="1">
      <c r="A205" s="74">
        <v>203</v>
      </c>
      <c r="B205" s="83"/>
      <c r="C205" s="83"/>
      <c r="D205" s="223"/>
      <c r="E205" s="83"/>
      <c r="F205" s="83"/>
      <c r="G205" s="223"/>
      <c r="H205" s="223"/>
      <c r="I205" s="89" t="str">
        <f>IF(H205&lt;&gt;"",IF(H205&gt;=PROG!$D$10,"A","N.A"),"")</f>
        <v/>
      </c>
      <c r="K205" s="76"/>
      <c r="L205" s="76"/>
    </row>
    <row r="206" spans="1:12" s="77" customFormat="1">
      <c r="A206" s="74">
        <v>204</v>
      </c>
      <c r="B206" s="83"/>
      <c r="C206" s="83"/>
      <c r="D206" s="223"/>
      <c r="E206" s="83"/>
      <c r="F206" s="83"/>
      <c r="G206" s="223"/>
      <c r="H206" s="223"/>
      <c r="I206" s="89" t="str">
        <f>IF(H206&lt;&gt;"",IF(H206&gt;=PROG!$D$10,"A","N.A"),"")</f>
        <v/>
      </c>
      <c r="K206" s="76"/>
      <c r="L206" s="76"/>
    </row>
    <row r="207" spans="1:12" s="77" customFormat="1">
      <c r="A207" s="74">
        <v>205</v>
      </c>
      <c r="B207" s="83"/>
      <c r="C207" s="83"/>
      <c r="D207" s="223"/>
      <c r="E207" s="83"/>
      <c r="F207" s="83"/>
      <c r="G207" s="223"/>
      <c r="H207" s="223"/>
      <c r="I207" s="89" t="str">
        <f>IF(H207&lt;&gt;"",IF(H207&gt;=PROG!$D$10,"A","N.A"),"")</f>
        <v/>
      </c>
      <c r="K207" s="76"/>
      <c r="L207" s="76"/>
    </row>
    <row r="208" spans="1:12" s="77" customFormat="1">
      <c r="A208" s="74">
        <v>206</v>
      </c>
      <c r="B208" s="83"/>
      <c r="C208" s="83"/>
      <c r="D208" s="223"/>
      <c r="E208" s="83"/>
      <c r="F208" s="83"/>
      <c r="G208" s="223"/>
      <c r="H208" s="223"/>
      <c r="I208" s="89" t="str">
        <f>IF(H208&lt;&gt;"",IF(H208&gt;=PROG!$D$10,"A","N.A"),"")</f>
        <v/>
      </c>
      <c r="K208" s="76"/>
      <c r="L208" s="76"/>
    </row>
    <row r="209" spans="1:12" s="77" customFormat="1">
      <c r="A209" s="74">
        <v>207</v>
      </c>
      <c r="C209" s="83"/>
      <c r="D209" s="223"/>
      <c r="E209" s="83"/>
      <c r="F209" s="83"/>
      <c r="G209" s="223"/>
      <c r="H209" s="223"/>
      <c r="I209" s="89" t="str">
        <f>IF(H209&lt;&gt;"",IF(H209&gt;=PROG!$D$10,"A","N.A"),"")</f>
        <v/>
      </c>
      <c r="K209" s="76"/>
      <c r="L209" s="76"/>
    </row>
    <row r="210" spans="1:12" s="77" customFormat="1">
      <c r="A210" s="74">
        <v>208</v>
      </c>
      <c r="B210" s="83"/>
      <c r="C210" s="83"/>
      <c r="D210" s="223"/>
      <c r="E210" s="83"/>
      <c r="F210" s="83"/>
      <c r="G210" s="223"/>
      <c r="H210" s="223"/>
      <c r="I210" s="89" t="str">
        <f>IF(H210&lt;&gt;"",IF(H210&gt;=PROG!$D$10,"A","N.A"),"")</f>
        <v/>
      </c>
      <c r="K210" s="76"/>
      <c r="L210" s="76"/>
    </row>
    <row r="211" spans="1:12" s="77" customFormat="1">
      <c r="A211" s="74">
        <v>209</v>
      </c>
      <c r="B211" s="83"/>
      <c r="C211" s="83"/>
      <c r="D211" s="223"/>
      <c r="E211" s="83"/>
      <c r="F211" s="83"/>
      <c r="G211" s="223"/>
      <c r="H211" s="223"/>
      <c r="I211" s="89" t="str">
        <f>IF(H211&lt;&gt;"",IF(H211&gt;=PROG!$D$10,"A","N.A"),"")</f>
        <v/>
      </c>
      <c r="K211" s="76"/>
      <c r="L211" s="76"/>
    </row>
    <row r="212" spans="1:12" s="77" customFormat="1">
      <c r="A212" s="74">
        <v>210</v>
      </c>
      <c r="C212" s="83"/>
      <c r="D212" s="223"/>
      <c r="E212" s="83"/>
      <c r="F212" s="83"/>
      <c r="G212" s="223"/>
      <c r="H212" s="223"/>
      <c r="I212" s="89" t="str">
        <f>IF(H212&lt;&gt;"",IF(H212&gt;=PROG!$D$10,"A","N.A"),"")</f>
        <v/>
      </c>
      <c r="K212" s="76"/>
      <c r="L212" s="76"/>
    </row>
    <row r="213" spans="1:12" s="77" customFormat="1">
      <c r="A213" s="74">
        <v>211</v>
      </c>
      <c r="B213" s="83"/>
      <c r="C213" s="83"/>
      <c r="D213" s="223"/>
      <c r="E213" s="83"/>
      <c r="F213" s="83"/>
      <c r="G213" s="223"/>
      <c r="H213" s="223"/>
      <c r="I213" s="89" t="str">
        <f>IF(H213&lt;&gt;"",IF(H213&gt;=PROG!$D$10,"A","N.A"),"")</f>
        <v/>
      </c>
      <c r="K213" s="76"/>
      <c r="L213" s="76"/>
    </row>
    <row r="214" spans="1:12" s="77" customFormat="1">
      <c r="A214" s="74">
        <v>212</v>
      </c>
      <c r="B214" s="83"/>
      <c r="C214" s="83"/>
      <c r="D214" s="223"/>
      <c r="E214" s="83"/>
      <c r="F214" s="83"/>
      <c r="G214" s="223"/>
      <c r="H214" s="223"/>
      <c r="I214" s="89" t="str">
        <f>IF(H214&lt;&gt;"",IF(H214&gt;=PROG!$D$10,"A","N.A"),"")</f>
        <v/>
      </c>
      <c r="K214" s="76"/>
      <c r="L214" s="76"/>
    </row>
    <row r="215" spans="1:12" s="77" customFormat="1">
      <c r="A215" s="74">
        <v>213</v>
      </c>
      <c r="C215" s="83"/>
      <c r="D215" s="223"/>
      <c r="E215" s="83"/>
      <c r="F215" s="83"/>
      <c r="G215" s="223"/>
      <c r="H215" s="223"/>
      <c r="I215" s="89" t="str">
        <f>IF(H215&lt;&gt;"",IF(H215&gt;=PROG!$D$10,"A","N.A"),"")</f>
        <v/>
      </c>
      <c r="K215" s="76"/>
      <c r="L215" s="76"/>
    </row>
    <row r="216" spans="1:12" s="77" customFormat="1">
      <c r="A216" s="74">
        <v>214</v>
      </c>
      <c r="B216" s="83"/>
      <c r="C216" s="83"/>
      <c r="D216" s="223"/>
      <c r="E216" s="83"/>
      <c r="F216" s="83"/>
      <c r="G216" s="223"/>
      <c r="H216" s="223"/>
      <c r="I216" s="89" t="str">
        <f>IF(H216&lt;&gt;"",IF(H216&gt;=PROG!$D$10,"A","N.A"),"")</f>
        <v/>
      </c>
      <c r="K216" s="76"/>
      <c r="L216" s="76"/>
    </row>
    <row r="217" spans="1:12" s="77" customFormat="1">
      <c r="A217" s="74">
        <v>215</v>
      </c>
      <c r="B217" s="83"/>
      <c r="C217" s="83"/>
      <c r="D217" s="223"/>
      <c r="E217" s="83"/>
      <c r="F217" s="83"/>
      <c r="G217" s="223"/>
      <c r="H217" s="223"/>
      <c r="I217" s="89" t="str">
        <f>IF(H217&lt;&gt;"",IF(H217&gt;=PROG!$D$10,"A","N.A"),"")</f>
        <v/>
      </c>
      <c r="K217" s="76"/>
      <c r="L217" s="76"/>
    </row>
    <row r="218" spans="1:12" s="77" customFormat="1">
      <c r="A218" s="74">
        <v>216</v>
      </c>
      <c r="C218" s="83"/>
      <c r="D218" s="223"/>
      <c r="E218" s="83"/>
      <c r="F218" s="83"/>
      <c r="G218" s="223"/>
      <c r="H218" s="223"/>
      <c r="I218" s="89" t="str">
        <f>IF(H218&lt;&gt;"",IF(H218&gt;=PROG!$D$10,"A","N.A"),"")</f>
        <v/>
      </c>
      <c r="K218" s="76"/>
      <c r="L218" s="76"/>
    </row>
    <row r="219" spans="1:12" s="77" customFormat="1">
      <c r="A219" s="74">
        <v>217</v>
      </c>
      <c r="B219" s="83"/>
      <c r="C219" s="83"/>
      <c r="D219" s="223"/>
      <c r="E219" s="83"/>
      <c r="F219" s="83"/>
      <c r="G219" s="223"/>
      <c r="H219" s="223"/>
      <c r="I219" s="89" t="str">
        <f>IF(H219&lt;&gt;"",IF(H219&gt;=PROG!$D$10,"A","N.A"),"")</f>
        <v/>
      </c>
      <c r="K219" s="76"/>
      <c r="L219" s="76"/>
    </row>
    <row r="220" spans="1:12" s="77" customFormat="1">
      <c r="A220" s="74">
        <v>218</v>
      </c>
      <c r="B220" s="83"/>
      <c r="C220" s="83"/>
      <c r="D220" s="223"/>
      <c r="E220" s="83"/>
      <c r="F220" s="83"/>
      <c r="G220" s="223"/>
      <c r="H220" s="223"/>
      <c r="I220" s="89" t="str">
        <f>IF(H220&lt;&gt;"",IF(H220&gt;=PROG!$D$10,"A","N.A"),"")</f>
        <v/>
      </c>
      <c r="K220" s="76"/>
      <c r="L220" s="76"/>
    </row>
    <row r="221" spans="1:12" s="77" customFormat="1">
      <c r="A221" s="74">
        <v>219</v>
      </c>
      <c r="C221" s="83"/>
      <c r="D221" s="223"/>
      <c r="E221" s="83"/>
      <c r="F221" s="83"/>
      <c r="G221" s="223"/>
      <c r="H221" s="223"/>
      <c r="I221" s="89" t="str">
        <f>IF(H221&lt;&gt;"",IF(H221&gt;=PROG!$D$10,"A","N.A"),"")</f>
        <v/>
      </c>
      <c r="K221" s="76"/>
      <c r="L221" s="76"/>
    </row>
    <row r="222" spans="1:12" s="77" customFormat="1">
      <c r="A222" s="74">
        <v>220</v>
      </c>
      <c r="B222" s="83"/>
      <c r="C222" s="83"/>
      <c r="D222" s="223"/>
      <c r="E222" s="83"/>
      <c r="F222" s="83"/>
      <c r="G222" s="223"/>
      <c r="H222" s="223"/>
      <c r="I222" s="89" t="str">
        <f>IF(H222&lt;&gt;"",IF(H222&gt;=PROG!$D$10,"A","N.A"),"")</f>
        <v/>
      </c>
      <c r="K222" s="76"/>
      <c r="L222" s="76"/>
    </row>
    <row r="223" spans="1:12" s="77" customFormat="1">
      <c r="A223" s="74">
        <v>221</v>
      </c>
      <c r="B223" s="83"/>
      <c r="C223" s="83"/>
      <c r="D223" s="223"/>
      <c r="E223" s="83"/>
      <c r="F223" s="83"/>
      <c r="G223" s="223"/>
      <c r="H223" s="223"/>
      <c r="I223" s="89" t="str">
        <f>IF(H223&lt;&gt;"",IF(H223&gt;=PROG!$D$10,"A","N.A"),"")</f>
        <v/>
      </c>
      <c r="K223" s="76"/>
      <c r="L223" s="76"/>
    </row>
    <row r="224" spans="1:12" s="77" customFormat="1">
      <c r="A224" s="74">
        <v>222</v>
      </c>
      <c r="C224" s="83"/>
      <c r="D224" s="223"/>
      <c r="E224" s="83"/>
      <c r="F224" s="83"/>
      <c r="G224" s="223"/>
      <c r="H224" s="223"/>
      <c r="I224" s="89" t="str">
        <f>IF(H224&lt;&gt;"",IF(H224&gt;=PROG!$D$10,"A","N.A"),"")</f>
        <v/>
      </c>
      <c r="K224" s="76"/>
      <c r="L224" s="76"/>
    </row>
    <row r="225" spans="1:12" s="77" customFormat="1">
      <c r="A225" s="74">
        <v>223</v>
      </c>
      <c r="B225" s="83"/>
      <c r="C225" s="83"/>
      <c r="D225" s="223"/>
      <c r="E225" s="83"/>
      <c r="F225" s="83"/>
      <c r="G225" s="223"/>
      <c r="H225" s="223"/>
      <c r="I225" s="89" t="str">
        <f>IF(H225&lt;&gt;"",IF(H225&gt;=PROG!$D$10,"A","N.A"),"")</f>
        <v/>
      </c>
      <c r="K225" s="76"/>
      <c r="L225" s="76"/>
    </row>
    <row r="226" spans="1:12" s="77" customFormat="1">
      <c r="A226" s="74">
        <v>224</v>
      </c>
      <c r="B226" s="83"/>
      <c r="C226" s="83"/>
      <c r="D226" s="223"/>
      <c r="E226" s="83"/>
      <c r="F226" s="83"/>
      <c r="G226" s="223"/>
      <c r="H226" s="223"/>
      <c r="I226" s="89" t="str">
        <f>IF(H226&lt;&gt;"",IF(H226&gt;=PROG!$D$10,"A","N.A"),"")</f>
        <v/>
      </c>
      <c r="K226" s="76"/>
      <c r="L226" s="76"/>
    </row>
    <row r="227" spans="1:12" s="77" customFormat="1">
      <c r="A227" s="74">
        <v>225</v>
      </c>
      <c r="C227" s="83"/>
      <c r="D227" s="223"/>
      <c r="E227" s="83"/>
      <c r="F227" s="83"/>
      <c r="G227" s="223"/>
      <c r="H227" s="223"/>
      <c r="I227" s="89" t="str">
        <f>IF(H227&lt;&gt;"",IF(H227&gt;=PROG!$D$10,"A","N.A"),"")</f>
        <v/>
      </c>
      <c r="K227" s="76"/>
      <c r="L227" s="76"/>
    </row>
    <row r="228" spans="1:12" s="77" customFormat="1">
      <c r="A228" s="74">
        <v>226</v>
      </c>
      <c r="B228" s="83"/>
      <c r="C228" s="83"/>
      <c r="D228" s="223"/>
      <c r="E228" s="83"/>
      <c r="F228" s="83"/>
      <c r="G228" s="223"/>
      <c r="H228" s="223"/>
      <c r="I228" s="89" t="str">
        <f>IF(H228&lt;&gt;"",IF(H228&gt;=PROG!$D$10,"A","N.A"),"")</f>
        <v/>
      </c>
      <c r="K228" s="76"/>
      <c r="L228" s="76"/>
    </row>
    <row r="229" spans="1:12" s="77" customFormat="1">
      <c r="A229" s="74">
        <v>227</v>
      </c>
      <c r="B229" s="83"/>
      <c r="C229" s="83"/>
      <c r="D229" s="223"/>
      <c r="E229" s="83"/>
      <c r="F229" s="83"/>
      <c r="G229" s="223"/>
      <c r="H229" s="223"/>
      <c r="I229" s="89" t="str">
        <f>IF(H229&lt;&gt;"",IF(H229&gt;=PROG!$D$10,"A","N.A"),"")</f>
        <v/>
      </c>
      <c r="K229" s="76"/>
      <c r="L229" s="76"/>
    </row>
    <row r="230" spans="1:12" s="77" customFormat="1">
      <c r="A230" s="74">
        <v>228</v>
      </c>
      <c r="C230" s="83"/>
      <c r="D230" s="223"/>
      <c r="E230" s="83"/>
      <c r="F230" s="83"/>
      <c r="G230" s="223"/>
      <c r="H230" s="223"/>
      <c r="I230" s="89" t="str">
        <f>IF(H230&lt;&gt;"",IF(H230&gt;=PROG!$D$10,"A","N.A"),"")</f>
        <v/>
      </c>
      <c r="K230" s="76"/>
      <c r="L230" s="76"/>
    </row>
    <row r="231" spans="1:12" s="77" customFormat="1">
      <c r="A231" s="74">
        <v>229</v>
      </c>
      <c r="B231" s="83"/>
      <c r="C231" s="83"/>
      <c r="D231" s="223"/>
      <c r="E231" s="83"/>
      <c r="F231" s="83"/>
      <c r="G231" s="223"/>
      <c r="H231" s="223"/>
      <c r="I231" s="89" t="str">
        <f>IF(H231&lt;&gt;"",IF(H231&gt;=PROG!$D$10,"A","N.A"),"")</f>
        <v/>
      </c>
      <c r="K231" s="76"/>
      <c r="L231" s="76"/>
    </row>
    <row r="232" spans="1:12" s="77" customFormat="1">
      <c r="A232" s="74">
        <v>230</v>
      </c>
      <c r="B232" s="83"/>
      <c r="C232" s="83"/>
      <c r="D232" s="223"/>
      <c r="E232" s="83"/>
      <c r="F232" s="83"/>
      <c r="G232" s="223"/>
      <c r="H232" s="223"/>
      <c r="I232" s="89" t="str">
        <f>IF(H232&lt;&gt;"",IF(H232&gt;=PROG!$D$10,"A","N.A"),"")</f>
        <v/>
      </c>
      <c r="K232" s="76"/>
      <c r="L232" s="76"/>
    </row>
    <row r="233" spans="1:12" s="77" customFormat="1">
      <c r="A233" s="74">
        <v>231</v>
      </c>
      <c r="B233" s="83"/>
      <c r="C233" s="83"/>
      <c r="D233" s="223"/>
      <c r="E233" s="83"/>
      <c r="F233" s="83"/>
      <c r="G233" s="223"/>
      <c r="H233" s="223"/>
      <c r="I233" s="89" t="str">
        <f>IF(H233&lt;&gt;"",IF(H233&gt;=PROG!$D$10,"A","N.A"),"")</f>
        <v/>
      </c>
      <c r="K233" s="76"/>
      <c r="L233" s="76"/>
    </row>
    <row r="234" spans="1:12" s="77" customFormat="1">
      <c r="A234" s="74">
        <v>232</v>
      </c>
      <c r="B234" s="83"/>
      <c r="C234" s="83"/>
      <c r="D234" s="223"/>
      <c r="E234" s="83"/>
      <c r="F234" s="83"/>
      <c r="G234" s="223"/>
      <c r="H234" s="223"/>
      <c r="I234" s="89" t="str">
        <f>IF(H234&lt;&gt;"",IF(H234&gt;=PROG!$D$10,"A","N.A"),"")</f>
        <v/>
      </c>
      <c r="K234" s="76"/>
      <c r="L234" s="76"/>
    </row>
    <row r="235" spans="1:12" s="77" customFormat="1">
      <c r="A235" s="74">
        <v>233</v>
      </c>
      <c r="C235" s="83"/>
      <c r="D235" s="223"/>
      <c r="E235" s="83"/>
      <c r="F235" s="83"/>
      <c r="G235" s="223"/>
      <c r="H235" s="223"/>
      <c r="I235" s="89" t="str">
        <f>IF(H235&lt;&gt;"",IF(H235&gt;=PROG!$D$10,"A","N.A"),"")</f>
        <v/>
      </c>
      <c r="K235" s="76"/>
      <c r="L235" s="76"/>
    </row>
    <row r="236" spans="1:12" s="77" customFormat="1">
      <c r="A236" s="74">
        <v>234</v>
      </c>
      <c r="B236" s="83"/>
      <c r="C236" s="83"/>
      <c r="D236" s="223"/>
      <c r="E236" s="83"/>
      <c r="F236" s="83"/>
      <c r="G236" s="223"/>
      <c r="H236" s="223"/>
      <c r="I236" s="89" t="str">
        <f>IF(H236&lt;&gt;"",IF(H236&gt;=PROG!$D$10,"A","N.A"),"")</f>
        <v/>
      </c>
      <c r="K236" s="76"/>
      <c r="L236" s="76"/>
    </row>
    <row r="237" spans="1:12" s="77" customFormat="1">
      <c r="A237" s="74">
        <v>235</v>
      </c>
      <c r="B237" s="83"/>
      <c r="C237" s="83"/>
      <c r="D237" s="223"/>
      <c r="E237" s="83"/>
      <c r="F237" s="83"/>
      <c r="G237" s="223"/>
      <c r="H237" s="223"/>
      <c r="I237" s="89" t="str">
        <f>IF(H237&lt;&gt;"",IF(H237&gt;=PROG!$D$10,"A","N.A"),"")</f>
        <v/>
      </c>
      <c r="K237" s="76"/>
      <c r="L237" s="76"/>
    </row>
    <row r="238" spans="1:12" s="77" customFormat="1">
      <c r="A238" s="74">
        <v>236</v>
      </c>
      <c r="C238" s="83"/>
      <c r="D238" s="223"/>
      <c r="E238" s="83"/>
      <c r="F238" s="83"/>
      <c r="G238" s="223"/>
      <c r="H238" s="223"/>
      <c r="I238" s="89" t="str">
        <f>IF(H238&lt;&gt;"",IF(H238&gt;=PROG!$D$10,"A","N.A"),"")</f>
        <v/>
      </c>
      <c r="K238" s="76"/>
      <c r="L238" s="76"/>
    </row>
    <row r="239" spans="1:12" s="77" customFormat="1">
      <c r="A239" s="74">
        <v>237</v>
      </c>
      <c r="B239" s="83"/>
      <c r="C239" s="83"/>
      <c r="D239" s="223"/>
      <c r="E239" s="83"/>
      <c r="F239" s="83"/>
      <c r="G239" s="223"/>
      <c r="H239" s="223"/>
      <c r="I239" s="89" t="str">
        <f>IF(H239&lt;&gt;"",IF(H239&gt;=PROG!$D$10,"A","N.A"),"")</f>
        <v/>
      </c>
      <c r="K239" s="76"/>
      <c r="L239" s="76"/>
    </row>
    <row r="240" spans="1:12" s="77" customFormat="1">
      <c r="A240" s="74">
        <v>238</v>
      </c>
      <c r="B240" s="83"/>
      <c r="C240" s="83"/>
      <c r="D240" s="223"/>
      <c r="E240" s="83"/>
      <c r="F240" s="83"/>
      <c r="G240" s="223"/>
      <c r="H240" s="223"/>
      <c r="I240" s="89" t="str">
        <f>IF(H240&lt;&gt;"",IF(H240&gt;=PROG!$D$10,"A","N.A"),"")</f>
        <v/>
      </c>
      <c r="K240" s="76"/>
      <c r="L240" s="76"/>
    </row>
    <row r="241" spans="1:12" s="77" customFormat="1">
      <c r="A241" s="74">
        <v>239</v>
      </c>
      <c r="C241" s="83"/>
      <c r="D241" s="223"/>
      <c r="E241" s="83"/>
      <c r="F241" s="83"/>
      <c r="G241" s="223"/>
      <c r="H241" s="223"/>
      <c r="I241" s="89" t="str">
        <f>IF(H241&lt;&gt;"",IF(H241&gt;=PROG!$D$10,"A","N.A"),"")</f>
        <v/>
      </c>
      <c r="K241" s="76"/>
      <c r="L241" s="76"/>
    </row>
    <row r="242" spans="1:12" s="77" customFormat="1">
      <c r="A242" s="74">
        <v>240</v>
      </c>
      <c r="B242" s="83"/>
      <c r="C242" s="83"/>
      <c r="D242" s="223"/>
      <c r="E242" s="83"/>
      <c r="F242" s="83"/>
      <c r="G242" s="223"/>
      <c r="H242" s="223"/>
      <c r="I242" s="89" t="str">
        <f>IF(H242&lt;&gt;"",IF(H242&gt;=PROG!$D$10,"A","N.A"),"")</f>
        <v/>
      </c>
      <c r="K242" s="76"/>
      <c r="L242" s="76"/>
    </row>
    <row r="243" spans="1:12" s="77" customFormat="1">
      <c r="A243" s="74">
        <v>241</v>
      </c>
      <c r="B243" s="83"/>
      <c r="C243" s="83"/>
      <c r="D243" s="223"/>
      <c r="E243" s="83"/>
      <c r="F243" s="83"/>
      <c r="G243" s="223"/>
      <c r="H243" s="223"/>
      <c r="I243" s="89" t="str">
        <f>IF(H243&lt;&gt;"",IF(H243&gt;=PROG!$D$10,"A","N.A"),"")</f>
        <v/>
      </c>
      <c r="K243" s="76"/>
      <c r="L243" s="76"/>
    </row>
    <row r="244" spans="1:12" s="77" customFormat="1">
      <c r="A244" s="74">
        <v>242</v>
      </c>
      <c r="C244" s="83"/>
      <c r="D244" s="223"/>
      <c r="E244" s="83"/>
      <c r="F244" s="83"/>
      <c r="G244" s="223"/>
      <c r="H244" s="223"/>
      <c r="I244" s="89" t="str">
        <f>IF(H244&lt;&gt;"",IF(H244&gt;=PROG!$D$10,"A","N.A"),"")</f>
        <v/>
      </c>
      <c r="K244" s="76"/>
      <c r="L244" s="76"/>
    </row>
    <row r="245" spans="1:12" s="77" customFormat="1">
      <c r="A245" s="74">
        <v>243</v>
      </c>
      <c r="B245" s="83"/>
      <c r="C245" s="83"/>
      <c r="D245" s="223"/>
      <c r="E245" s="83"/>
      <c r="F245" s="83"/>
      <c r="G245" s="223"/>
      <c r="H245" s="223"/>
      <c r="I245" s="89" t="str">
        <f>IF(H245&lt;&gt;"",IF(H245&gt;=PROG!$D$10,"A","N.A"),"")</f>
        <v/>
      </c>
      <c r="K245" s="76"/>
      <c r="L245" s="76"/>
    </row>
    <row r="246" spans="1:12" s="77" customFormat="1">
      <c r="A246" s="74">
        <v>244</v>
      </c>
      <c r="B246" s="83"/>
      <c r="C246" s="83"/>
      <c r="D246" s="223"/>
      <c r="E246" s="83"/>
      <c r="F246" s="83"/>
      <c r="G246" s="223"/>
      <c r="H246" s="223"/>
      <c r="I246" s="89" t="str">
        <f>IF(H246&lt;&gt;"",IF(H246&gt;=PROG!$D$10,"A","N.A"),"")</f>
        <v/>
      </c>
      <c r="K246" s="76"/>
      <c r="L246" s="76"/>
    </row>
    <row r="247" spans="1:12" s="77" customFormat="1">
      <c r="A247" s="74">
        <v>245</v>
      </c>
      <c r="C247" s="83"/>
      <c r="D247" s="223"/>
      <c r="E247" s="83"/>
      <c r="F247" s="83"/>
      <c r="G247" s="223"/>
      <c r="H247" s="223"/>
      <c r="I247" s="89" t="str">
        <f>IF(H247&lt;&gt;"",IF(H247&gt;=PROG!$D$10,"A","N.A"),"")</f>
        <v/>
      </c>
      <c r="K247" s="76"/>
      <c r="L247" s="76"/>
    </row>
    <row r="248" spans="1:12" s="77" customFormat="1">
      <c r="A248" s="74">
        <v>246</v>
      </c>
      <c r="B248" s="83"/>
      <c r="C248" s="83"/>
      <c r="D248" s="223"/>
      <c r="E248" s="83"/>
      <c r="F248" s="83"/>
      <c r="G248" s="223"/>
      <c r="H248" s="223"/>
      <c r="I248" s="89" t="str">
        <f>IF(H248&lt;&gt;"",IF(H248&gt;=PROG!$D$10,"A","N.A"),"")</f>
        <v/>
      </c>
      <c r="K248" s="76"/>
      <c r="L248" s="76"/>
    </row>
    <row r="249" spans="1:12" s="77" customFormat="1">
      <c r="A249" s="74">
        <v>247</v>
      </c>
      <c r="B249" s="83"/>
      <c r="C249" s="83"/>
      <c r="D249" s="223"/>
      <c r="E249" s="83"/>
      <c r="F249" s="83"/>
      <c r="G249" s="223"/>
      <c r="H249" s="223"/>
      <c r="I249" s="89" t="str">
        <f>IF(H249&lt;&gt;"",IF(H249&gt;=PROG!$D$10,"A","N.A"),"")</f>
        <v/>
      </c>
      <c r="K249" s="76"/>
      <c r="L249" s="76"/>
    </row>
    <row r="250" spans="1:12" s="77" customFormat="1">
      <c r="A250" s="74">
        <v>248</v>
      </c>
      <c r="C250" s="83"/>
      <c r="D250" s="223"/>
      <c r="E250" s="83"/>
      <c r="F250" s="83"/>
      <c r="G250" s="223"/>
      <c r="H250" s="223"/>
      <c r="I250" s="89" t="str">
        <f>IF(H250&lt;&gt;"",IF(H250&gt;=PROG!$D$10,"A","N.A"),"")</f>
        <v/>
      </c>
      <c r="K250" s="76"/>
      <c r="L250" s="76"/>
    </row>
    <row r="251" spans="1:12" s="77" customFormat="1">
      <c r="A251" s="74">
        <v>249</v>
      </c>
      <c r="B251" s="83"/>
      <c r="C251" s="83"/>
      <c r="D251" s="223"/>
      <c r="E251" s="83"/>
      <c r="F251" s="83"/>
      <c r="G251" s="223"/>
      <c r="H251" s="223"/>
      <c r="I251" s="89" t="str">
        <f>IF(H251&lt;&gt;"",IF(H251&gt;=PROG!$D$10,"A","N.A"),"")</f>
        <v/>
      </c>
      <c r="K251" s="76"/>
      <c r="L251" s="76"/>
    </row>
    <row r="252" spans="1:12" s="77" customFormat="1">
      <c r="A252" s="74">
        <v>250</v>
      </c>
      <c r="B252" s="83"/>
      <c r="C252" s="83"/>
      <c r="D252" s="223"/>
      <c r="E252" s="83"/>
      <c r="F252" s="83"/>
      <c r="G252" s="223"/>
      <c r="H252" s="223"/>
      <c r="I252" s="89" t="str">
        <f>IF(H252&lt;&gt;"",IF(H252&gt;=PROG!$D$10,"A","N.A"),"")</f>
        <v/>
      </c>
      <c r="K252" s="76"/>
      <c r="L252" s="76"/>
    </row>
    <row r="253" spans="1:12" s="77" customFormat="1">
      <c r="A253" s="74">
        <v>251</v>
      </c>
      <c r="C253" s="83"/>
      <c r="D253" s="223"/>
      <c r="E253" s="83"/>
      <c r="F253" s="83"/>
      <c r="G253" s="223"/>
      <c r="H253" s="223"/>
      <c r="I253" s="89" t="str">
        <f>IF(H253&lt;&gt;"",IF(H253&gt;=PROG!$D$10,"A","N.A"),"")</f>
        <v/>
      </c>
      <c r="K253" s="76"/>
      <c r="L253" s="76"/>
    </row>
    <row r="254" spans="1:12" s="77" customFormat="1">
      <c r="A254" s="74">
        <v>252</v>
      </c>
      <c r="B254" s="83"/>
      <c r="C254" s="83"/>
      <c r="D254" s="223"/>
      <c r="E254" s="83"/>
      <c r="F254" s="83"/>
      <c r="G254" s="223"/>
      <c r="H254" s="223"/>
      <c r="I254" s="89" t="str">
        <f>IF(H254&lt;&gt;"",IF(H254&gt;=PROG!$D$10,"A","N.A"),"")</f>
        <v/>
      </c>
      <c r="K254" s="76"/>
      <c r="L254" s="76"/>
    </row>
    <row r="255" spans="1:12" s="77" customFormat="1">
      <c r="A255" s="74">
        <v>253</v>
      </c>
      <c r="B255" s="83"/>
      <c r="C255" s="83"/>
      <c r="D255" s="223"/>
      <c r="E255" s="83"/>
      <c r="F255" s="83"/>
      <c r="G255" s="223"/>
      <c r="H255" s="223"/>
      <c r="I255" s="89" t="str">
        <f>IF(H255&lt;&gt;"",IF(H255&gt;=PROG!$D$10,"A","N.A"),"")</f>
        <v/>
      </c>
      <c r="K255" s="76"/>
      <c r="L255" s="76"/>
    </row>
    <row r="256" spans="1:12" s="77" customFormat="1">
      <c r="A256" s="74">
        <v>254</v>
      </c>
      <c r="C256" s="83"/>
      <c r="D256" s="223"/>
      <c r="E256" s="83"/>
      <c r="F256" s="83"/>
      <c r="G256" s="223"/>
      <c r="H256" s="223"/>
      <c r="I256" s="89" t="str">
        <f>IF(H256&lt;&gt;"",IF(H256&gt;=PROG!$D$10,"A","N.A"),"")</f>
        <v/>
      </c>
      <c r="K256" s="76"/>
      <c r="L256" s="76"/>
    </row>
    <row r="257" spans="1:12" s="77" customFormat="1">
      <c r="A257" s="74">
        <v>255</v>
      </c>
      <c r="B257" s="83"/>
      <c r="C257" s="83"/>
      <c r="D257" s="223"/>
      <c r="E257" s="83"/>
      <c r="F257" s="83"/>
      <c r="G257" s="223"/>
      <c r="H257" s="223"/>
      <c r="I257" s="89" t="str">
        <f>IF(H257&lt;&gt;"",IF(H257&gt;=PROG!$D$10,"A","N.A"),"")</f>
        <v/>
      </c>
      <c r="K257" s="76"/>
      <c r="L257" s="76"/>
    </row>
    <row r="258" spans="1:12" s="77" customFormat="1">
      <c r="A258" s="74">
        <v>256</v>
      </c>
      <c r="B258" s="83"/>
      <c r="C258" s="83"/>
      <c r="D258" s="223"/>
      <c r="E258" s="83"/>
      <c r="F258" s="83"/>
      <c r="G258" s="223"/>
      <c r="H258" s="223"/>
      <c r="I258" s="89" t="str">
        <f>IF(H258&lt;&gt;"",IF(H258&gt;=PROG!$D$10,"A","N.A"),"")</f>
        <v/>
      </c>
      <c r="K258" s="76"/>
      <c r="L258" s="76"/>
    </row>
    <row r="259" spans="1:12" s="77" customFormat="1">
      <c r="A259" s="74">
        <v>257</v>
      </c>
      <c r="B259" s="83"/>
      <c r="C259" s="83"/>
      <c r="D259" s="223"/>
      <c r="E259" s="83"/>
      <c r="F259" s="83"/>
      <c r="G259" s="223"/>
      <c r="H259" s="223"/>
      <c r="I259" s="89" t="str">
        <f>IF(H259&lt;&gt;"",IF(H259&gt;=PROG!$D$10,"A","N.A"),"")</f>
        <v/>
      </c>
      <c r="K259" s="76"/>
      <c r="L259" s="76"/>
    </row>
    <row r="260" spans="1:12" s="77" customFormat="1">
      <c r="A260" s="74">
        <v>258</v>
      </c>
      <c r="B260" s="83"/>
      <c r="C260" s="83"/>
      <c r="D260" s="223"/>
      <c r="E260" s="83"/>
      <c r="F260" s="83"/>
      <c r="G260" s="223"/>
      <c r="H260" s="223"/>
      <c r="I260" s="89" t="str">
        <f>IF(H260&lt;&gt;"",IF(H260&gt;=PROG!$D$10,"A","N.A"),"")</f>
        <v/>
      </c>
      <c r="K260" s="76"/>
      <c r="L260" s="76"/>
    </row>
    <row r="261" spans="1:12" s="77" customFormat="1">
      <c r="A261" s="74">
        <v>259</v>
      </c>
      <c r="C261" s="83"/>
      <c r="D261" s="223"/>
      <c r="E261" s="83"/>
      <c r="F261" s="83"/>
      <c r="G261" s="223"/>
      <c r="H261" s="223"/>
      <c r="I261" s="89" t="str">
        <f>IF(H261&lt;&gt;"",IF(H261&gt;=PROG!$D$10,"A","N.A"),"")</f>
        <v/>
      </c>
      <c r="K261" s="76"/>
      <c r="L261" s="76"/>
    </row>
    <row r="262" spans="1:12" s="77" customFormat="1">
      <c r="A262" s="74">
        <v>260</v>
      </c>
      <c r="B262" s="83"/>
      <c r="C262" s="83"/>
      <c r="D262" s="223"/>
      <c r="E262" s="83"/>
      <c r="F262" s="83"/>
      <c r="G262" s="223"/>
      <c r="H262" s="223"/>
      <c r="I262" s="89" t="str">
        <f>IF(H262&lt;&gt;"",IF(H262&gt;=PROG!$D$10,"A","N.A"),"")</f>
        <v/>
      </c>
      <c r="K262" s="76"/>
      <c r="L262" s="76"/>
    </row>
    <row r="263" spans="1:12" s="77" customFormat="1">
      <c r="A263" s="74">
        <v>261</v>
      </c>
      <c r="B263" s="83"/>
      <c r="C263" s="83"/>
      <c r="D263" s="223"/>
      <c r="E263" s="83"/>
      <c r="F263" s="83"/>
      <c r="G263" s="223"/>
      <c r="H263" s="223"/>
      <c r="I263" s="89" t="str">
        <f>IF(H263&lt;&gt;"",IF(H263&gt;=PROG!$D$10,"A","N.A"),"")</f>
        <v/>
      </c>
      <c r="K263" s="76"/>
      <c r="L263" s="76"/>
    </row>
    <row r="264" spans="1:12" s="77" customFormat="1">
      <c r="A264" s="74">
        <v>262</v>
      </c>
      <c r="C264" s="83"/>
      <c r="D264" s="223"/>
      <c r="E264" s="83"/>
      <c r="F264" s="83"/>
      <c r="G264" s="223"/>
      <c r="H264" s="223"/>
      <c r="I264" s="89" t="str">
        <f>IF(H264&lt;&gt;"",IF(H264&gt;=PROG!$D$10,"A","N.A"),"")</f>
        <v/>
      </c>
      <c r="K264" s="76"/>
      <c r="L264" s="76"/>
    </row>
    <row r="265" spans="1:12" s="77" customFormat="1">
      <c r="A265" s="74">
        <v>263</v>
      </c>
      <c r="B265" s="83"/>
      <c r="C265" s="83"/>
      <c r="D265" s="223"/>
      <c r="E265" s="83"/>
      <c r="F265" s="83"/>
      <c r="G265" s="223"/>
      <c r="H265" s="223"/>
      <c r="I265" s="89" t="str">
        <f>IF(H265&lt;&gt;"",IF(H265&gt;=PROG!$D$10,"A","N.A"),"")</f>
        <v/>
      </c>
      <c r="K265" s="76"/>
      <c r="L265" s="76"/>
    </row>
    <row r="266" spans="1:12" s="77" customFormat="1">
      <c r="A266" s="74">
        <v>264</v>
      </c>
      <c r="B266" s="83"/>
      <c r="C266" s="83"/>
      <c r="D266" s="223"/>
      <c r="E266" s="83"/>
      <c r="F266" s="83"/>
      <c r="G266" s="223"/>
      <c r="H266" s="223"/>
      <c r="I266" s="89" t="str">
        <f>IF(H266&lt;&gt;"",IF(H266&gt;=PROG!$D$10,"A","N.A"),"")</f>
        <v/>
      </c>
      <c r="K266" s="76"/>
      <c r="L266" s="76"/>
    </row>
    <row r="267" spans="1:12" s="77" customFormat="1">
      <c r="A267" s="74">
        <v>265</v>
      </c>
      <c r="C267" s="83"/>
      <c r="D267" s="223"/>
      <c r="E267" s="83"/>
      <c r="F267" s="83"/>
      <c r="G267" s="223"/>
      <c r="H267" s="223"/>
      <c r="I267" s="89" t="str">
        <f>IF(H267&lt;&gt;"",IF(H267&gt;=PROG!$D$10,"A","N.A"),"")</f>
        <v/>
      </c>
      <c r="K267" s="76"/>
      <c r="L267" s="76"/>
    </row>
    <row r="268" spans="1:12" s="77" customFormat="1">
      <c r="A268" s="74">
        <v>266</v>
      </c>
      <c r="B268" s="83"/>
      <c r="C268" s="83"/>
      <c r="D268" s="223"/>
      <c r="E268" s="83"/>
      <c r="F268" s="83"/>
      <c r="G268" s="223"/>
      <c r="H268" s="223"/>
      <c r="I268" s="89" t="str">
        <f>IF(H268&lt;&gt;"",IF(H268&gt;=PROG!$D$10,"A","N.A"),"")</f>
        <v/>
      </c>
      <c r="K268" s="76"/>
      <c r="L268" s="76"/>
    </row>
    <row r="269" spans="1:12" s="77" customFormat="1">
      <c r="A269" s="74">
        <v>267</v>
      </c>
      <c r="B269" s="83"/>
      <c r="C269" s="83"/>
      <c r="D269" s="223"/>
      <c r="E269" s="83"/>
      <c r="F269" s="83"/>
      <c r="G269" s="223"/>
      <c r="H269" s="223"/>
      <c r="I269" s="89" t="str">
        <f>IF(H269&lt;&gt;"",IF(H269&gt;=PROG!$D$10,"A","N.A"),"")</f>
        <v/>
      </c>
      <c r="K269" s="76"/>
      <c r="L269" s="76"/>
    </row>
    <row r="270" spans="1:12" s="77" customFormat="1">
      <c r="A270" s="74">
        <v>268</v>
      </c>
      <c r="C270" s="83"/>
      <c r="D270" s="223"/>
      <c r="E270" s="83"/>
      <c r="F270" s="83"/>
      <c r="G270" s="223"/>
      <c r="H270" s="223"/>
      <c r="I270" s="89" t="str">
        <f>IF(H270&lt;&gt;"",IF(H270&gt;=PROG!$D$10,"A","N.A"),"")</f>
        <v/>
      </c>
      <c r="K270" s="76"/>
      <c r="L270" s="76"/>
    </row>
    <row r="271" spans="1:12" s="77" customFormat="1">
      <c r="A271" s="74">
        <v>269</v>
      </c>
      <c r="B271" s="83"/>
      <c r="C271" s="83"/>
      <c r="D271" s="223"/>
      <c r="E271" s="83"/>
      <c r="F271" s="83"/>
      <c r="G271" s="223"/>
      <c r="H271" s="223"/>
      <c r="I271" s="89" t="str">
        <f>IF(H271&lt;&gt;"",IF(H271&gt;=PROG!$D$10,"A","N.A"),"")</f>
        <v/>
      </c>
      <c r="K271" s="76"/>
      <c r="L271" s="76"/>
    </row>
    <row r="272" spans="1:12" s="77" customFormat="1">
      <c r="A272" s="74">
        <v>270</v>
      </c>
      <c r="B272" s="83"/>
      <c r="C272" s="83"/>
      <c r="D272" s="223"/>
      <c r="E272" s="83"/>
      <c r="F272" s="83"/>
      <c r="G272" s="223"/>
      <c r="H272" s="223"/>
      <c r="I272" s="89" t="str">
        <f>IF(H272&lt;&gt;"",IF(H272&gt;=PROG!$D$10,"A","N.A"),"")</f>
        <v/>
      </c>
      <c r="K272" s="76"/>
      <c r="L272" s="76"/>
    </row>
    <row r="273" spans="1:12" s="77" customFormat="1">
      <c r="A273" s="74">
        <v>271</v>
      </c>
      <c r="C273" s="83"/>
      <c r="D273" s="223"/>
      <c r="E273" s="83"/>
      <c r="F273" s="83"/>
      <c r="G273" s="223"/>
      <c r="H273" s="223"/>
      <c r="I273" s="89" t="str">
        <f>IF(H273&lt;&gt;"",IF(H273&gt;=PROG!$D$10,"A","N.A"),"")</f>
        <v/>
      </c>
      <c r="K273" s="76"/>
      <c r="L273" s="76"/>
    </row>
    <row r="274" spans="1:12" s="77" customFormat="1">
      <c r="A274" s="74">
        <v>272</v>
      </c>
      <c r="B274" s="83"/>
      <c r="C274" s="83"/>
      <c r="D274" s="223"/>
      <c r="E274" s="83"/>
      <c r="F274" s="83"/>
      <c r="G274" s="223"/>
      <c r="H274" s="223"/>
      <c r="I274" s="89" t="str">
        <f>IF(H274&lt;&gt;"",IF(H274&gt;=PROG!$D$10,"A","N.A"),"")</f>
        <v/>
      </c>
      <c r="K274" s="76"/>
      <c r="L274" s="76"/>
    </row>
    <row r="275" spans="1:12" s="77" customFormat="1">
      <c r="A275" s="74">
        <v>273</v>
      </c>
      <c r="B275" s="83"/>
      <c r="C275" s="83"/>
      <c r="D275" s="223"/>
      <c r="E275" s="83"/>
      <c r="F275" s="83"/>
      <c r="G275" s="223"/>
      <c r="H275" s="223"/>
      <c r="I275" s="89" t="str">
        <f>IF(H275&lt;&gt;"",IF(H275&gt;=PROG!$D$10,"A","N.A"),"")</f>
        <v/>
      </c>
      <c r="K275" s="76"/>
      <c r="L275" s="76"/>
    </row>
    <row r="276" spans="1:12" s="77" customFormat="1">
      <c r="A276" s="74">
        <v>274</v>
      </c>
      <c r="C276" s="83"/>
      <c r="D276" s="223"/>
      <c r="E276" s="83"/>
      <c r="F276" s="83"/>
      <c r="G276" s="223"/>
      <c r="H276" s="223"/>
      <c r="I276" s="89" t="str">
        <f>IF(H276&lt;&gt;"",IF(H276&gt;=PROG!$D$10,"A","N.A"),"")</f>
        <v/>
      </c>
      <c r="K276" s="76"/>
      <c r="L276" s="76"/>
    </row>
    <row r="277" spans="1:12" s="77" customFormat="1">
      <c r="A277" s="74">
        <v>275</v>
      </c>
      <c r="B277" s="83"/>
      <c r="C277" s="83"/>
      <c r="D277" s="223"/>
      <c r="E277" s="83"/>
      <c r="F277" s="83"/>
      <c r="G277" s="223"/>
      <c r="H277" s="223"/>
      <c r="I277" s="89" t="str">
        <f>IF(H277&lt;&gt;"",IF(H277&gt;=PROG!$D$10,"A","N.A"),"")</f>
        <v/>
      </c>
      <c r="K277" s="76"/>
      <c r="L277" s="76"/>
    </row>
    <row r="278" spans="1:12" s="77" customFormat="1">
      <c r="A278" s="74">
        <v>276</v>
      </c>
      <c r="B278" s="83"/>
      <c r="C278" s="83"/>
      <c r="D278" s="223"/>
      <c r="E278" s="83"/>
      <c r="F278" s="83"/>
      <c r="G278" s="223"/>
      <c r="H278" s="223"/>
      <c r="I278" s="89" t="str">
        <f>IF(H278&lt;&gt;"",IF(H278&gt;=PROG!$D$10,"A","N.A"),"")</f>
        <v/>
      </c>
      <c r="K278" s="76"/>
      <c r="L278" s="76"/>
    </row>
    <row r="279" spans="1:12" s="77" customFormat="1">
      <c r="A279" s="74">
        <v>277</v>
      </c>
      <c r="C279" s="83"/>
      <c r="D279" s="223"/>
      <c r="E279" s="83"/>
      <c r="F279" s="83"/>
      <c r="G279" s="223"/>
      <c r="H279" s="223"/>
      <c r="I279" s="89" t="str">
        <f>IF(H279&lt;&gt;"",IF(H279&gt;=PROG!$D$10,"A","N.A"),"")</f>
        <v/>
      </c>
      <c r="K279" s="76"/>
      <c r="L279" s="76"/>
    </row>
    <row r="280" spans="1:12" s="77" customFormat="1">
      <c r="A280" s="74">
        <v>278</v>
      </c>
      <c r="B280" s="83"/>
      <c r="C280" s="83"/>
      <c r="D280" s="223"/>
      <c r="E280" s="83"/>
      <c r="F280" s="83"/>
      <c r="G280" s="223"/>
      <c r="H280" s="223"/>
      <c r="I280" s="89" t="str">
        <f>IF(H280&lt;&gt;"",IF(H280&gt;=PROG!$D$10,"A","N.A"),"")</f>
        <v/>
      </c>
      <c r="K280" s="76"/>
      <c r="L280" s="76"/>
    </row>
    <row r="281" spans="1:12" s="77" customFormat="1">
      <c r="A281" s="74">
        <v>279</v>
      </c>
      <c r="B281" s="83"/>
      <c r="C281" s="83"/>
      <c r="D281" s="223"/>
      <c r="E281" s="83"/>
      <c r="F281" s="83"/>
      <c r="G281" s="223"/>
      <c r="H281" s="223"/>
      <c r="I281" s="89" t="str">
        <f>IF(H281&lt;&gt;"",IF(H281&gt;=PROG!$D$10,"A","N.A"),"")</f>
        <v/>
      </c>
      <c r="K281" s="76"/>
      <c r="L281" s="76"/>
    </row>
    <row r="282" spans="1:12" s="77" customFormat="1">
      <c r="A282" s="74">
        <v>280</v>
      </c>
      <c r="C282" s="83"/>
      <c r="D282" s="223"/>
      <c r="E282" s="83"/>
      <c r="F282" s="83"/>
      <c r="G282" s="223"/>
      <c r="H282" s="223"/>
      <c r="I282" s="89" t="str">
        <f>IF(H282&lt;&gt;"",IF(H282&gt;=PROG!$D$10,"A","N.A"),"")</f>
        <v/>
      </c>
      <c r="K282" s="76"/>
      <c r="L282" s="76"/>
    </row>
    <row r="283" spans="1:12" s="77" customFormat="1">
      <c r="A283" s="74">
        <v>281</v>
      </c>
      <c r="B283" s="83"/>
      <c r="C283" s="83"/>
      <c r="D283" s="223"/>
      <c r="E283" s="83"/>
      <c r="F283" s="83"/>
      <c r="G283" s="223"/>
      <c r="H283" s="223"/>
      <c r="I283" s="89" t="str">
        <f>IF(H283&lt;&gt;"",IF(H283&gt;=PROG!$D$10,"A","N.A"),"")</f>
        <v/>
      </c>
      <c r="K283" s="76"/>
      <c r="L283" s="76"/>
    </row>
    <row r="284" spans="1:12" s="77" customFormat="1">
      <c r="A284" s="74">
        <v>282</v>
      </c>
      <c r="B284" s="83"/>
      <c r="C284" s="83"/>
      <c r="D284" s="223"/>
      <c r="E284" s="83"/>
      <c r="F284" s="83"/>
      <c r="G284" s="223"/>
      <c r="H284" s="223"/>
      <c r="I284" s="89" t="str">
        <f>IF(H284&lt;&gt;"",IF(H284&gt;=PROG!$D$10,"A","N.A"),"")</f>
        <v/>
      </c>
      <c r="K284" s="76"/>
      <c r="L284" s="76"/>
    </row>
    <row r="285" spans="1:12" s="77" customFormat="1">
      <c r="A285" s="74">
        <v>283</v>
      </c>
      <c r="B285" s="83"/>
      <c r="C285" s="83"/>
      <c r="D285" s="223"/>
      <c r="E285" s="83"/>
      <c r="F285" s="83"/>
      <c r="G285" s="223"/>
      <c r="H285" s="223"/>
      <c r="I285" s="89" t="str">
        <f>IF(H285&lt;&gt;"",IF(H285&gt;=PROG!$D$10,"A","N.A"),"")</f>
        <v/>
      </c>
      <c r="K285" s="76"/>
      <c r="L285" s="76"/>
    </row>
    <row r="286" spans="1:12" s="77" customFormat="1">
      <c r="A286" s="74">
        <v>284</v>
      </c>
      <c r="B286" s="83"/>
      <c r="C286" s="83"/>
      <c r="D286" s="223"/>
      <c r="E286" s="83"/>
      <c r="F286" s="83"/>
      <c r="G286" s="223"/>
      <c r="H286" s="223"/>
      <c r="I286" s="89" t="str">
        <f>IF(H286&lt;&gt;"",IF(H286&gt;=PROG!$D$10,"A","N.A"),"")</f>
        <v/>
      </c>
      <c r="K286" s="76"/>
      <c r="L286" s="76"/>
    </row>
    <row r="287" spans="1:12" s="77" customFormat="1">
      <c r="A287" s="74">
        <v>285</v>
      </c>
      <c r="C287" s="83"/>
      <c r="D287" s="223"/>
      <c r="E287" s="83"/>
      <c r="F287" s="83"/>
      <c r="G287" s="223"/>
      <c r="H287" s="223"/>
      <c r="I287" s="89" t="str">
        <f>IF(H287&lt;&gt;"",IF(H287&gt;=PROG!$D$10,"A","N.A"),"")</f>
        <v/>
      </c>
      <c r="K287" s="76"/>
      <c r="L287" s="76"/>
    </row>
    <row r="288" spans="1:12" s="77" customFormat="1">
      <c r="A288" s="74">
        <v>286</v>
      </c>
      <c r="B288" s="83"/>
      <c r="C288" s="83"/>
      <c r="D288" s="223"/>
      <c r="E288" s="83"/>
      <c r="F288" s="83"/>
      <c r="G288" s="223"/>
      <c r="H288" s="223"/>
      <c r="I288" s="89" t="str">
        <f>IF(H288&lt;&gt;"",IF(H288&gt;=PROG!$D$10,"A","N.A"),"")</f>
        <v/>
      </c>
      <c r="K288" s="76"/>
      <c r="L288" s="76"/>
    </row>
    <row r="289" spans="1:12" s="77" customFormat="1">
      <c r="A289" s="74">
        <v>287</v>
      </c>
      <c r="B289" s="83"/>
      <c r="C289" s="83"/>
      <c r="D289" s="223"/>
      <c r="E289" s="83"/>
      <c r="F289" s="83"/>
      <c r="G289" s="223"/>
      <c r="H289" s="223"/>
      <c r="I289" s="89" t="str">
        <f>IF(H289&lt;&gt;"",IF(H289&gt;=PROG!$D$10,"A","N.A"),"")</f>
        <v/>
      </c>
      <c r="K289" s="76"/>
      <c r="L289" s="76"/>
    </row>
    <row r="290" spans="1:12" s="77" customFormat="1">
      <c r="A290" s="74">
        <v>288</v>
      </c>
      <c r="C290" s="83"/>
      <c r="D290" s="223"/>
      <c r="E290" s="83"/>
      <c r="F290" s="83"/>
      <c r="G290" s="223"/>
      <c r="H290" s="223"/>
      <c r="I290" s="89" t="str">
        <f>IF(H290&lt;&gt;"",IF(H290&gt;=PROG!$D$10,"A","N.A"),"")</f>
        <v/>
      </c>
      <c r="K290" s="76"/>
      <c r="L290" s="76"/>
    </row>
    <row r="291" spans="1:12" s="77" customFormat="1">
      <c r="A291" s="74">
        <v>289</v>
      </c>
      <c r="B291" s="83"/>
      <c r="C291" s="83"/>
      <c r="D291" s="223"/>
      <c r="E291" s="83"/>
      <c r="F291" s="83"/>
      <c r="G291" s="223"/>
      <c r="H291" s="223"/>
      <c r="I291" s="89" t="str">
        <f>IF(H291&lt;&gt;"",IF(H291&gt;=PROG!$D$10,"A","N.A"),"")</f>
        <v/>
      </c>
      <c r="K291" s="76"/>
      <c r="L291" s="76"/>
    </row>
    <row r="292" spans="1:12" s="77" customFormat="1">
      <c r="A292" s="74">
        <v>290</v>
      </c>
      <c r="B292" s="83"/>
      <c r="C292" s="83"/>
      <c r="D292" s="223"/>
      <c r="E292" s="83"/>
      <c r="F292" s="83"/>
      <c r="G292" s="223"/>
      <c r="H292" s="223"/>
      <c r="I292" s="89" t="str">
        <f>IF(H292&lt;&gt;"",IF(H292&gt;=PROG!$D$10,"A","N.A"),"")</f>
        <v/>
      </c>
      <c r="K292" s="76"/>
      <c r="L292" s="76"/>
    </row>
    <row r="293" spans="1:12" s="77" customFormat="1">
      <c r="A293" s="74">
        <v>291</v>
      </c>
      <c r="C293" s="83"/>
      <c r="D293" s="223"/>
      <c r="E293" s="83"/>
      <c r="F293" s="83"/>
      <c r="G293" s="223"/>
      <c r="H293" s="223"/>
      <c r="I293" s="89" t="str">
        <f>IF(H293&lt;&gt;"",IF(H293&gt;=PROG!$D$10,"A","N.A"),"")</f>
        <v/>
      </c>
      <c r="K293" s="76"/>
      <c r="L293" s="76"/>
    </row>
    <row r="294" spans="1:12" s="77" customFormat="1">
      <c r="A294" s="74">
        <v>292</v>
      </c>
      <c r="B294" s="83"/>
      <c r="C294" s="83"/>
      <c r="D294" s="223"/>
      <c r="E294" s="83"/>
      <c r="F294" s="83"/>
      <c r="G294" s="223"/>
      <c r="H294" s="223"/>
      <c r="I294" s="89" t="str">
        <f>IF(H294&lt;&gt;"",IF(H294&gt;=PROG!$D$10,"A","N.A"),"")</f>
        <v/>
      </c>
      <c r="K294" s="76"/>
      <c r="L294" s="76"/>
    </row>
    <row r="295" spans="1:12" s="77" customFormat="1">
      <c r="A295" s="74">
        <v>293</v>
      </c>
      <c r="B295" s="83"/>
      <c r="C295" s="83"/>
      <c r="D295" s="223"/>
      <c r="E295" s="83"/>
      <c r="F295" s="83"/>
      <c r="G295" s="223"/>
      <c r="H295" s="223"/>
      <c r="I295" s="89" t="str">
        <f>IF(H295&lt;&gt;"",IF(H295&gt;=PROG!$D$10,"A","N.A"),"")</f>
        <v/>
      </c>
      <c r="K295" s="76"/>
      <c r="L295" s="76"/>
    </row>
    <row r="296" spans="1:12" s="77" customFormat="1">
      <c r="A296" s="74">
        <v>294</v>
      </c>
      <c r="C296" s="83"/>
      <c r="D296" s="223"/>
      <c r="E296" s="83"/>
      <c r="F296" s="83"/>
      <c r="G296" s="223"/>
      <c r="H296" s="223"/>
      <c r="I296" s="89" t="str">
        <f>IF(H296&lt;&gt;"",IF(H296&gt;=PROG!$D$10,"A","N.A"),"")</f>
        <v/>
      </c>
      <c r="K296" s="76"/>
      <c r="L296" s="76"/>
    </row>
    <row r="297" spans="1:12" s="77" customFormat="1">
      <c r="A297" s="74">
        <v>295</v>
      </c>
      <c r="B297" s="83"/>
      <c r="C297" s="83"/>
      <c r="D297" s="223"/>
      <c r="E297" s="83"/>
      <c r="F297" s="83"/>
      <c r="G297" s="223"/>
      <c r="H297" s="223"/>
      <c r="I297" s="89" t="str">
        <f>IF(H297&lt;&gt;"",IF(H297&gt;=PROG!$D$10,"A","N.A"),"")</f>
        <v/>
      </c>
      <c r="K297" s="76"/>
      <c r="L297" s="76"/>
    </row>
    <row r="298" spans="1:12" s="77" customFormat="1">
      <c r="A298" s="74">
        <v>296</v>
      </c>
      <c r="B298" s="83"/>
      <c r="C298" s="83"/>
      <c r="D298" s="223"/>
      <c r="E298" s="83"/>
      <c r="F298" s="83"/>
      <c r="G298" s="223"/>
      <c r="H298" s="223"/>
      <c r="I298" s="89" t="str">
        <f>IF(H298&lt;&gt;"",IF(H298&gt;=PROG!$D$10,"A","N.A"),"")</f>
        <v/>
      </c>
      <c r="K298" s="76"/>
      <c r="L298" s="76"/>
    </row>
    <row r="299" spans="1:12" s="77" customFormat="1">
      <c r="A299" s="74">
        <v>297</v>
      </c>
      <c r="C299" s="83"/>
      <c r="D299" s="223"/>
      <c r="E299" s="83"/>
      <c r="F299" s="83"/>
      <c r="G299" s="223"/>
      <c r="H299" s="223"/>
      <c r="I299" s="89" t="str">
        <f>IF(H299&lt;&gt;"",IF(H299&gt;=PROG!$D$10,"A","N.A"),"")</f>
        <v/>
      </c>
      <c r="K299" s="76"/>
      <c r="L299" s="76"/>
    </row>
    <row r="300" spans="1:12" s="77" customFormat="1">
      <c r="A300" s="74">
        <v>298</v>
      </c>
      <c r="B300" s="83"/>
      <c r="C300" s="83"/>
      <c r="D300" s="223"/>
      <c r="E300" s="83"/>
      <c r="F300" s="83"/>
      <c r="G300" s="223"/>
      <c r="H300" s="223"/>
      <c r="I300" s="89" t="str">
        <f>IF(H300&lt;&gt;"",IF(H300&gt;=PROG!$D$10,"A","N.A"),"")</f>
        <v/>
      </c>
      <c r="K300" s="76"/>
      <c r="L300" s="76"/>
    </row>
    <row r="301" spans="1:12" s="77" customFormat="1">
      <c r="A301" s="74">
        <v>299</v>
      </c>
      <c r="B301" s="83"/>
      <c r="C301" s="83"/>
      <c r="D301" s="223"/>
      <c r="E301" s="83"/>
      <c r="F301" s="83"/>
      <c r="G301" s="223"/>
      <c r="H301" s="223"/>
      <c r="I301" s="89" t="str">
        <f>IF(H301&lt;&gt;"",IF(H301&gt;=PROG!$D$10,"A","N.A"),"")</f>
        <v/>
      </c>
      <c r="K301" s="76"/>
      <c r="L301" s="76"/>
    </row>
    <row r="302" spans="1:12" s="77" customFormat="1">
      <c r="A302" s="74">
        <v>300</v>
      </c>
      <c r="C302" s="83"/>
      <c r="D302" s="223"/>
      <c r="E302" s="83"/>
      <c r="F302" s="83"/>
      <c r="G302" s="223"/>
      <c r="H302" s="223"/>
      <c r="I302" s="89" t="str">
        <f>IF(H302&lt;&gt;"",IF(H302&gt;=PROG!$D$10,"A","N.A"),"")</f>
        <v/>
      </c>
      <c r="K302" s="76"/>
      <c r="L302" s="76"/>
    </row>
    <row r="303" spans="1:12" s="77" customFormat="1">
      <c r="A303" s="74">
        <v>301</v>
      </c>
      <c r="B303" s="83"/>
      <c r="C303" s="83"/>
      <c r="D303" s="223"/>
      <c r="E303" s="83"/>
      <c r="F303" s="83"/>
      <c r="G303" s="223"/>
      <c r="H303" s="223"/>
      <c r="I303" s="89" t="str">
        <f>IF(H303&lt;&gt;"",IF(H303&gt;=PROG!$D$10,"A","N.A"),"")</f>
        <v/>
      </c>
      <c r="K303" s="76"/>
      <c r="L303" s="76"/>
    </row>
    <row r="304" spans="1:12" s="77" customFormat="1">
      <c r="A304" s="74">
        <v>302</v>
      </c>
      <c r="B304" s="83"/>
      <c r="C304" s="83"/>
      <c r="D304" s="223"/>
      <c r="E304" s="83"/>
      <c r="F304" s="83"/>
      <c r="G304" s="223"/>
      <c r="H304" s="223"/>
      <c r="I304" s="89" t="str">
        <f>IF(H304&lt;&gt;"",IF(H304&gt;=PROG!$D$10,"A","N.A"),"")</f>
        <v/>
      </c>
      <c r="K304" s="76"/>
      <c r="L304" s="76"/>
    </row>
    <row r="305" spans="1:12" s="77" customFormat="1">
      <c r="A305" s="74">
        <v>303</v>
      </c>
      <c r="C305" s="83"/>
      <c r="D305" s="223"/>
      <c r="E305" s="83"/>
      <c r="F305" s="83"/>
      <c r="G305" s="223"/>
      <c r="H305" s="223"/>
      <c r="I305" s="89" t="str">
        <f>IF(H305&lt;&gt;"",IF(H305&gt;=PROG!$D$10,"A","N.A"),"")</f>
        <v/>
      </c>
      <c r="K305" s="76"/>
      <c r="L305" s="76"/>
    </row>
    <row r="306" spans="1:12" s="77" customFormat="1">
      <c r="A306" s="74">
        <v>304</v>
      </c>
      <c r="B306" s="83"/>
      <c r="C306" s="83"/>
      <c r="D306" s="223"/>
      <c r="E306" s="83"/>
      <c r="F306" s="83"/>
      <c r="G306" s="223"/>
      <c r="H306" s="223"/>
      <c r="I306" s="89" t="str">
        <f>IF(H306&lt;&gt;"",IF(H306&gt;=PROG!$D$10,"A","N.A"),"")</f>
        <v/>
      </c>
      <c r="K306" s="76"/>
      <c r="L306" s="76"/>
    </row>
    <row r="307" spans="1:12" s="77" customFormat="1">
      <c r="A307" s="74">
        <v>305</v>
      </c>
      <c r="B307" s="83"/>
      <c r="C307" s="83"/>
      <c r="D307" s="223"/>
      <c r="E307" s="83"/>
      <c r="F307" s="83"/>
      <c r="G307" s="223"/>
      <c r="H307" s="223"/>
      <c r="I307" s="89" t="str">
        <f>IF(H307&lt;&gt;"",IF(H307&gt;=PROG!$D$10,"A","N.A"),"")</f>
        <v/>
      </c>
      <c r="K307" s="76"/>
      <c r="L307" s="76"/>
    </row>
    <row r="308" spans="1:12" s="77" customFormat="1">
      <c r="A308" s="74">
        <v>306</v>
      </c>
      <c r="C308" s="83"/>
      <c r="D308" s="223"/>
      <c r="E308" s="83"/>
      <c r="F308" s="83"/>
      <c r="G308" s="223"/>
      <c r="H308" s="223"/>
      <c r="I308" s="89" t="str">
        <f>IF(H308&lt;&gt;"",IF(H308&gt;=PROG!$D$10,"A","N.A"),"")</f>
        <v/>
      </c>
      <c r="K308" s="76"/>
      <c r="L308" s="76"/>
    </row>
    <row r="309" spans="1:12" s="77" customFormat="1">
      <c r="A309" s="74">
        <v>307</v>
      </c>
      <c r="B309" s="83"/>
      <c r="C309" s="83"/>
      <c r="D309" s="223"/>
      <c r="E309" s="83"/>
      <c r="F309" s="83"/>
      <c r="G309" s="223"/>
      <c r="H309" s="223"/>
      <c r="I309" s="89" t="str">
        <f>IF(H309&lt;&gt;"",IF(H309&gt;=PROG!$D$10,"A","N.A"),"")</f>
        <v/>
      </c>
      <c r="K309" s="76"/>
      <c r="L309" s="76"/>
    </row>
    <row r="310" spans="1:12" s="77" customFormat="1">
      <c r="A310" s="74">
        <v>308</v>
      </c>
      <c r="B310" s="83"/>
      <c r="C310" s="83"/>
      <c r="D310" s="223"/>
      <c r="E310" s="83"/>
      <c r="F310" s="83"/>
      <c r="G310" s="223"/>
      <c r="H310" s="223"/>
      <c r="I310" s="89" t="str">
        <f>IF(H310&lt;&gt;"",IF(H310&gt;=PROG!$D$10,"A","N.A"),"")</f>
        <v/>
      </c>
      <c r="K310" s="76"/>
      <c r="L310" s="76"/>
    </row>
    <row r="311" spans="1:12" s="77" customFormat="1">
      <c r="A311" s="74">
        <v>309</v>
      </c>
      <c r="B311" s="83"/>
      <c r="C311" s="83"/>
      <c r="D311" s="223"/>
      <c r="E311" s="83"/>
      <c r="F311" s="83"/>
      <c r="G311" s="223"/>
      <c r="H311" s="223"/>
      <c r="I311" s="89" t="str">
        <f>IF(H311&lt;&gt;"",IF(H311&gt;=PROG!$D$10,"A","N.A"),"")</f>
        <v/>
      </c>
      <c r="K311" s="76"/>
      <c r="L311" s="76"/>
    </row>
    <row r="312" spans="1:12" s="77" customFormat="1">
      <c r="A312" s="74">
        <v>310</v>
      </c>
      <c r="B312" s="83"/>
      <c r="C312" s="83"/>
      <c r="D312" s="223"/>
      <c r="E312" s="83"/>
      <c r="F312" s="83"/>
      <c r="G312" s="223"/>
      <c r="H312" s="223"/>
      <c r="I312" s="89" t="str">
        <f>IF(H312&lt;&gt;"",IF(H312&gt;=PROG!$D$10,"A","N.A"),"")</f>
        <v/>
      </c>
      <c r="K312" s="76"/>
      <c r="L312" s="76"/>
    </row>
    <row r="313" spans="1:12" s="77" customFormat="1">
      <c r="A313" s="74">
        <v>311</v>
      </c>
      <c r="C313" s="83"/>
      <c r="D313" s="223"/>
      <c r="E313" s="83"/>
      <c r="F313" s="83"/>
      <c r="G313" s="223"/>
      <c r="H313" s="223"/>
      <c r="I313" s="89" t="str">
        <f>IF(H313&lt;&gt;"",IF(H313&gt;=PROG!$D$10,"A","N.A"),"")</f>
        <v/>
      </c>
      <c r="K313" s="76"/>
      <c r="L313" s="76"/>
    </row>
    <row r="314" spans="1:12" s="77" customFormat="1">
      <c r="A314" s="74">
        <v>312</v>
      </c>
      <c r="B314" s="83"/>
      <c r="C314" s="83"/>
      <c r="D314" s="223"/>
      <c r="E314" s="83"/>
      <c r="F314" s="83"/>
      <c r="G314" s="223"/>
      <c r="H314" s="223"/>
      <c r="I314" s="89" t="str">
        <f>IF(H314&lt;&gt;"",IF(H314&gt;=PROG!$D$10,"A","N.A"),"")</f>
        <v/>
      </c>
      <c r="K314" s="76"/>
      <c r="L314" s="76"/>
    </row>
    <row r="315" spans="1:12" s="77" customFormat="1">
      <c r="A315" s="74">
        <v>313</v>
      </c>
      <c r="B315" s="83"/>
      <c r="C315" s="83"/>
      <c r="D315" s="223"/>
      <c r="E315" s="83"/>
      <c r="F315" s="83"/>
      <c r="G315" s="223"/>
      <c r="H315" s="223"/>
      <c r="I315" s="89" t="str">
        <f>IF(H315&lt;&gt;"",IF(H315&gt;=PROG!$D$10,"A","N.A"),"")</f>
        <v/>
      </c>
      <c r="K315" s="76"/>
      <c r="L315" s="76"/>
    </row>
    <row r="316" spans="1:12" s="77" customFormat="1">
      <c r="A316" s="74">
        <v>314</v>
      </c>
      <c r="C316" s="83"/>
      <c r="D316" s="223"/>
      <c r="E316" s="83"/>
      <c r="F316" s="83"/>
      <c r="G316" s="223"/>
      <c r="H316" s="223"/>
      <c r="I316" s="89" t="str">
        <f>IF(H316&lt;&gt;"",IF(H316&gt;=PROG!$D$10,"A","N.A"),"")</f>
        <v/>
      </c>
      <c r="K316" s="76"/>
      <c r="L316" s="76"/>
    </row>
    <row r="317" spans="1:12" s="77" customFormat="1">
      <c r="A317" s="74">
        <v>315</v>
      </c>
      <c r="B317" s="83"/>
      <c r="C317" s="83"/>
      <c r="D317" s="223"/>
      <c r="E317" s="83"/>
      <c r="F317" s="83"/>
      <c r="G317" s="223"/>
      <c r="H317" s="223"/>
      <c r="I317" s="89" t="str">
        <f>IF(H317&lt;&gt;"",IF(H317&gt;=PROG!$D$10,"A","N.A"),"")</f>
        <v/>
      </c>
      <c r="K317" s="76"/>
      <c r="L317" s="76"/>
    </row>
    <row r="318" spans="1:12" s="77" customFormat="1">
      <c r="A318" s="74">
        <v>316</v>
      </c>
      <c r="B318" s="83"/>
      <c r="C318" s="83"/>
      <c r="D318" s="223"/>
      <c r="E318" s="83"/>
      <c r="F318" s="83"/>
      <c r="G318" s="223"/>
      <c r="H318" s="223"/>
      <c r="I318" s="89" t="str">
        <f>IF(H318&lt;&gt;"",IF(H318&gt;=PROG!$D$10,"A","N.A"),"")</f>
        <v/>
      </c>
      <c r="K318" s="76"/>
      <c r="L318" s="76"/>
    </row>
    <row r="319" spans="1:12" s="77" customFormat="1">
      <c r="A319" s="74">
        <v>317</v>
      </c>
      <c r="C319" s="83"/>
      <c r="D319" s="223"/>
      <c r="E319" s="83"/>
      <c r="F319" s="83"/>
      <c r="G319" s="223"/>
      <c r="H319" s="223"/>
      <c r="I319" s="89" t="str">
        <f>IF(H319&lt;&gt;"",IF(H319&gt;=PROG!$D$10,"A","N.A"),"")</f>
        <v/>
      </c>
      <c r="K319" s="76"/>
      <c r="L319" s="76"/>
    </row>
    <row r="320" spans="1:12" s="77" customFormat="1">
      <c r="A320" s="74">
        <v>318</v>
      </c>
      <c r="B320" s="83"/>
      <c r="C320" s="83"/>
      <c r="D320" s="223"/>
      <c r="E320" s="83"/>
      <c r="F320" s="83"/>
      <c r="G320" s="223"/>
      <c r="H320" s="223"/>
      <c r="I320" s="89" t="str">
        <f>IF(H320&lt;&gt;"",IF(H320&gt;=PROG!$D$10,"A","N.A"),"")</f>
        <v/>
      </c>
      <c r="K320" s="76"/>
      <c r="L320" s="76"/>
    </row>
    <row r="321" spans="1:12" s="77" customFormat="1">
      <c r="A321" s="74">
        <v>319</v>
      </c>
      <c r="B321" s="83"/>
      <c r="C321" s="83"/>
      <c r="D321" s="223"/>
      <c r="E321" s="83"/>
      <c r="F321" s="83"/>
      <c r="G321" s="223"/>
      <c r="H321" s="223"/>
      <c r="I321" s="89" t="str">
        <f>IF(H321&lt;&gt;"",IF(H321&gt;=PROG!$D$10,"A","N.A"),"")</f>
        <v/>
      </c>
      <c r="K321" s="76"/>
      <c r="L321" s="76"/>
    </row>
    <row r="322" spans="1:12" s="77" customFormat="1">
      <c r="A322" s="74">
        <v>320</v>
      </c>
      <c r="C322" s="83"/>
      <c r="D322" s="223"/>
      <c r="E322" s="83"/>
      <c r="F322" s="83"/>
      <c r="G322" s="223"/>
      <c r="H322" s="223"/>
      <c r="I322" s="89" t="str">
        <f>IF(H322&lt;&gt;"",IF(H322&gt;=PROG!$D$10,"A","N.A"),"")</f>
        <v/>
      </c>
      <c r="K322" s="76"/>
      <c r="L322" s="76"/>
    </row>
    <row r="323" spans="1:12" s="77" customFormat="1">
      <c r="A323" s="74">
        <v>321</v>
      </c>
      <c r="B323" s="83"/>
      <c r="C323" s="83"/>
      <c r="D323" s="223"/>
      <c r="E323" s="83"/>
      <c r="F323" s="83"/>
      <c r="G323" s="223"/>
      <c r="H323" s="223"/>
      <c r="I323" s="89" t="str">
        <f>IF(H323&lt;&gt;"",IF(H323&gt;=PROG!$D$10,"A","N.A"),"")</f>
        <v/>
      </c>
      <c r="K323" s="76"/>
      <c r="L323" s="76"/>
    </row>
    <row r="324" spans="1:12" s="77" customFormat="1">
      <c r="A324" s="74">
        <v>322</v>
      </c>
      <c r="B324" s="83"/>
      <c r="C324" s="83"/>
      <c r="D324" s="223"/>
      <c r="E324" s="83"/>
      <c r="F324" s="83"/>
      <c r="G324" s="223"/>
      <c r="H324" s="223"/>
      <c r="I324" s="89" t="str">
        <f>IF(H324&lt;&gt;"",IF(H324&gt;=PROG!$D$10,"A","N.A"),"")</f>
        <v/>
      </c>
      <c r="K324" s="76"/>
      <c r="L324" s="76"/>
    </row>
    <row r="325" spans="1:12" s="77" customFormat="1">
      <c r="A325" s="74">
        <v>323</v>
      </c>
      <c r="C325" s="83"/>
      <c r="D325" s="223"/>
      <c r="E325" s="83"/>
      <c r="F325" s="83"/>
      <c r="G325" s="223"/>
      <c r="H325" s="223"/>
      <c r="I325" s="89" t="str">
        <f>IF(H325&lt;&gt;"",IF(H325&gt;=PROG!$D$10,"A","N.A"),"")</f>
        <v/>
      </c>
      <c r="K325" s="76"/>
      <c r="L325" s="76"/>
    </row>
    <row r="326" spans="1:12" s="77" customFormat="1">
      <c r="A326" s="74">
        <v>324</v>
      </c>
      <c r="B326" s="83"/>
      <c r="C326" s="83"/>
      <c r="D326" s="223"/>
      <c r="E326" s="83"/>
      <c r="F326" s="83"/>
      <c r="G326" s="223"/>
      <c r="H326" s="223"/>
      <c r="I326" s="89" t="str">
        <f>IF(H326&lt;&gt;"",IF(H326&gt;=PROG!$D$10,"A","N.A"),"")</f>
        <v/>
      </c>
      <c r="K326" s="76"/>
      <c r="L326" s="76"/>
    </row>
    <row r="327" spans="1:12" s="77" customFormat="1">
      <c r="A327" s="74">
        <v>325</v>
      </c>
      <c r="B327" s="83"/>
      <c r="C327" s="83"/>
      <c r="D327" s="223"/>
      <c r="E327" s="83"/>
      <c r="F327" s="83"/>
      <c r="G327" s="223"/>
      <c r="H327" s="223"/>
      <c r="I327" s="89" t="str">
        <f>IF(H327&lt;&gt;"",IF(H327&gt;=PROG!$D$10,"A","N.A"),"")</f>
        <v/>
      </c>
      <c r="K327" s="76"/>
      <c r="L327" s="76"/>
    </row>
    <row r="328" spans="1:12" s="77" customFormat="1">
      <c r="A328" s="74">
        <v>326</v>
      </c>
      <c r="C328" s="83"/>
      <c r="D328" s="223"/>
      <c r="E328" s="83"/>
      <c r="F328" s="83"/>
      <c r="G328" s="223"/>
      <c r="H328" s="223"/>
      <c r="I328" s="89" t="str">
        <f>IF(H328&lt;&gt;"",IF(H328&gt;=PROG!$D$10,"A","N.A"),"")</f>
        <v/>
      </c>
      <c r="K328" s="76"/>
      <c r="L328" s="76"/>
    </row>
    <row r="329" spans="1:12" s="77" customFormat="1">
      <c r="A329" s="74">
        <v>327</v>
      </c>
      <c r="B329" s="83"/>
      <c r="C329" s="83"/>
      <c r="D329" s="223"/>
      <c r="E329" s="83"/>
      <c r="F329" s="83"/>
      <c r="G329" s="223"/>
      <c r="H329" s="223"/>
      <c r="I329" s="89" t="str">
        <f>IF(H329&lt;&gt;"",IF(H329&gt;=PROG!$D$10,"A","N.A"),"")</f>
        <v/>
      </c>
      <c r="K329" s="76"/>
      <c r="L329" s="76"/>
    </row>
    <row r="330" spans="1:12" s="77" customFormat="1">
      <c r="A330" s="74">
        <v>328</v>
      </c>
      <c r="B330" s="83"/>
      <c r="C330" s="83"/>
      <c r="D330" s="223"/>
      <c r="E330" s="83"/>
      <c r="F330" s="83"/>
      <c r="G330" s="223"/>
      <c r="H330" s="223"/>
      <c r="I330" s="89" t="str">
        <f>IF(H330&lt;&gt;"",IF(H330&gt;=PROG!$D$10,"A","N.A"),"")</f>
        <v/>
      </c>
      <c r="K330" s="76"/>
      <c r="L330" s="76"/>
    </row>
    <row r="331" spans="1:12" s="77" customFormat="1">
      <c r="A331" s="74">
        <v>329</v>
      </c>
      <c r="C331" s="83"/>
      <c r="D331" s="223"/>
      <c r="E331" s="83"/>
      <c r="F331" s="83"/>
      <c r="G331" s="223"/>
      <c r="H331" s="223"/>
      <c r="I331" s="89" t="str">
        <f>IF(H331&lt;&gt;"",IF(H331&gt;=PROG!$D$10,"A","N.A"),"")</f>
        <v/>
      </c>
      <c r="K331" s="76"/>
      <c r="L331" s="76"/>
    </row>
    <row r="332" spans="1:12" s="77" customFormat="1">
      <c r="A332" s="74">
        <v>330</v>
      </c>
      <c r="B332" s="83"/>
      <c r="C332" s="83"/>
      <c r="D332" s="223"/>
      <c r="E332" s="83"/>
      <c r="F332" s="83"/>
      <c r="G332" s="223"/>
      <c r="H332" s="223"/>
      <c r="I332" s="89" t="str">
        <f>IF(H332&lt;&gt;"",IF(H332&gt;=PROG!$D$10,"A","N.A"),"")</f>
        <v/>
      </c>
      <c r="K332" s="76"/>
      <c r="L332" s="76"/>
    </row>
    <row r="333" spans="1:12" s="77" customFormat="1">
      <c r="A333" s="74">
        <v>331</v>
      </c>
      <c r="B333" s="83"/>
      <c r="C333" s="83"/>
      <c r="D333" s="223"/>
      <c r="E333" s="83"/>
      <c r="F333" s="83"/>
      <c r="G333" s="223"/>
      <c r="H333" s="223"/>
      <c r="I333" s="89" t="str">
        <f>IF(H333&lt;&gt;"",IF(H333&gt;=PROG!$D$10,"A","N.A"),"")</f>
        <v/>
      </c>
      <c r="K333" s="76"/>
      <c r="L333" s="76"/>
    </row>
    <row r="334" spans="1:12" s="77" customFormat="1">
      <c r="A334" s="74">
        <v>332</v>
      </c>
      <c r="C334" s="83"/>
      <c r="D334" s="223"/>
      <c r="E334" s="83"/>
      <c r="F334" s="83"/>
      <c r="G334" s="223"/>
      <c r="H334" s="223"/>
      <c r="I334" s="89" t="str">
        <f>IF(H334&lt;&gt;"",IF(H334&gt;=PROG!$D$10,"A","N.A"),"")</f>
        <v/>
      </c>
      <c r="K334" s="76"/>
      <c r="L334" s="76"/>
    </row>
    <row r="335" spans="1:12" s="77" customFormat="1">
      <c r="A335" s="74">
        <v>333</v>
      </c>
      <c r="B335" s="83"/>
      <c r="C335" s="83"/>
      <c r="D335" s="223"/>
      <c r="E335" s="83"/>
      <c r="F335" s="83"/>
      <c r="G335" s="223"/>
      <c r="H335" s="223"/>
      <c r="I335" s="89" t="str">
        <f>IF(H335&lt;&gt;"",IF(H335&gt;=PROG!$D$10,"A","N.A"),"")</f>
        <v/>
      </c>
      <c r="K335" s="76"/>
      <c r="L335" s="76"/>
    </row>
    <row r="336" spans="1:12" s="77" customFormat="1">
      <c r="A336" s="74">
        <v>334</v>
      </c>
      <c r="B336" s="83"/>
      <c r="C336" s="83"/>
      <c r="D336" s="223"/>
      <c r="E336" s="83"/>
      <c r="F336" s="83"/>
      <c r="G336" s="223"/>
      <c r="H336" s="223"/>
      <c r="I336" s="89" t="str">
        <f>IF(H336&lt;&gt;"",IF(H336&gt;=PROG!$D$10,"A","N.A"),"")</f>
        <v/>
      </c>
      <c r="K336" s="76"/>
      <c r="L336" s="76"/>
    </row>
    <row r="337" spans="1:12" s="77" customFormat="1">
      <c r="A337" s="74">
        <v>335</v>
      </c>
      <c r="D337" s="224"/>
      <c r="G337" s="224"/>
      <c r="H337" s="224"/>
      <c r="I337" s="89" t="str">
        <f>IF(H337&lt;&gt;"",IF(H337&gt;=PROG!$D$10,"A","N.A"),"")</f>
        <v/>
      </c>
      <c r="K337" s="76"/>
      <c r="L337" s="76"/>
    </row>
    <row r="338" spans="1:12" s="77" customFormat="1">
      <c r="A338" s="74">
        <v>336</v>
      </c>
      <c r="D338" s="224"/>
      <c r="G338" s="224"/>
      <c r="H338" s="224"/>
      <c r="I338" s="89" t="str">
        <f>IF(H338&lt;&gt;"",IF(H338&gt;=PROG!$D$10,"A","N.A"),"")</f>
        <v/>
      </c>
      <c r="K338" s="76"/>
      <c r="L338" s="76"/>
    </row>
    <row r="339" spans="1:12" s="77" customFormat="1">
      <c r="A339" s="74">
        <v>337</v>
      </c>
      <c r="D339" s="224"/>
      <c r="G339" s="224"/>
      <c r="H339" s="224"/>
      <c r="I339" s="89" t="str">
        <f>IF(H339&lt;&gt;"",IF(H339&gt;=PROG!$D$10,"A","N.A"),"")</f>
        <v/>
      </c>
      <c r="K339" s="76"/>
      <c r="L339" s="76"/>
    </row>
    <row r="340" spans="1:12" s="77" customFormat="1">
      <c r="A340" s="74">
        <v>338</v>
      </c>
      <c r="D340" s="224"/>
      <c r="G340" s="224"/>
      <c r="H340" s="224"/>
      <c r="I340" s="89" t="str">
        <f>IF(H340&lt;&gt;"",IF(H340&gt;=PROG!$D$10,"A","N.A"),"")</f>
        <v/>
      </c>
      <c r="K340" s="76"/>
      <c r="L340" s="76"/>
    </row>
    <row r="341" spans="1:12" s="77" customFormat="1">
      <c r="A341" s="74">
        <v>339</v>
      </c>
      <c r="D341" s="224"/>
      <c r="G341" s="224"/>
      <c r="H341" s="224"/>
      <c r="I341" s="89" t="str">
        <f>IF(H341&lt;&gt;"",IF(H341&gt;=PROG!$D$10,"A","N.A"),"")</f>
        <v/>
      </c>
      <c r="K341" s="76"/>
      <c r="L341" s="76"/>
    </row>
    <row r="342" spans="1:12" s="77" customFormat="1">
      <c r="A342" s="74">
        <v>340</v>
      </c>
      <c r="D342" s="224"/>
      <c r="G342" s="224"/>
      <c r="H342" s="224"/>
      <c r="I342" s="89" t="str">
        <f>IF(H342&lt;&gt;"",IF(H342&gt;=PROG!$D$10,"A","N.A"),"")</f>
        <v/>
      </c>
      <c r="K342" s="76"/>
      <c r="L342" s="76"/>
    </row>
    <row r="343" spans="1:12" s="77" customFormat="1">
      <c r="A343" s="74">
        <v>341</v>
      </c>
      <c r="D343" s="224"/>
      <c r="G343" s="224"/>
      <c r="H343" s="224"/>
      <c r="I343" s="89" t="str">
        <f>IF(H343&lt;&gt;"",IF(H343&gt;=PROG!$D$10,"A","N.A"),"")</f>
        <v/>
      </c>
      <c r="K343" s="76"/>
      <c r="L343" s="76"/>
    </row>
    <row r="344" spans="1:12" s="77" customFormat="1">
      <c r="A344" s="74">
        <v>342</v>
      </c>
      <c r="D344" s="224"/>
      <c r="G344" s="224"/>
      <c r="H344" s="224"/>
      <c r="I344" s="89" t="str">
        <f>IF(H344&lt;&gt;"",IF(H344&gt;=PROG!$D$10,"A","N.A"),"")</f>
        <v/>
      </c>
      <c r="K344" s="76"/>
      <c r="L344" s="76"/>
    </row>
    <row r="345" spans="1:12" s="77" customFormat="1">
      <c r="A345" s="74">
        <v>343</v>
      </c>
      <c r="D345" s="224"/>
      <c r="G345" s="224"/>
      <c r="H345" s="224"/>
      <c r="I345" s="89" t="str">
        <f>IF(H345&lt;&gt;"",IF(H345&gt;=PROG!$D$10,"A","N.A"),"")</f>
        <v/>
      </c>
      <c r="K345" s="76"/>
      <c r="L345" s="76"/>
    </row>
    <row r="346" spans="1:12" s="77" customFormat="1">
      <c r="A346" s="74">
        <v>344</v>
      </c>
      <c r="D346" s="224"/>
      <c r="G346" s="224"/>
      <c r="H346" s="224"/>
      <c r="I346" s="89" t="str">
        <f>IF(H346&lt;&gt;"",IF(H346&gt;=PROG!$D$10,"A","N.A"),"")</f>
        <v/>
      </c>
      <c r="K346" s="76"/>
      <c r="L346" s="76"/>
    </row>
    <row r="347" spans="1:12" s="77" customFormat="1">
      <c r="A347" s="74">
        <v>345</v>
      </c>
      <c r="D347" s="224"/>
      <c r="G347" s="224"/>
      <c r="H347" s="224"/>
      <c r="I347" s="89" t="str">
        <f>IF(H347&lt;&gt;"",IF(H347&gt;=PROG!$D$10,"A","N.A"),"")</f>
        <v/>
      </c>
      <c r="K347" s="76"/>
      <c r="L347" s="76"/>
    </row>
    <row r="348" spans="1:12" s="77" customFormat="1">
      <c r="A348" s="74">
        <v>346</v>
      </c>
      <c r="D348" s="224"/>
      <c r="G348" s="224"/>
      <c r="H348" s="224"/>
      <c r="I348" s="89" t="str">
        <f>IF(H348&lt;&gt;"",IF(H348&gt;=PROG!$D$10,"A","N.A"),"")</f>
        <v/>
      </c>
      <c r="K348" s="76"/>
      <c r="L348" s="76"/>
    </row>
    <row r="349" spans="1:12" s="77" customFormat="1">
      <c r="A349" s="74">
        <v>347</v>
      </c>
      <c r="D349" s="224"/>
      <c r="G349" s="224"/>
      <c r="H349" s="224"/>
      <c r="I349" s="89" t="str">
        <f>IF(H349&lt;&gt;"",IF(H349&gt;=PROG!$D$10,"A","N.A"),"")</f>
        <v/>
      </c>
      <c r="K349" s="76"/>
      <c r="L349" s="76"/>
    </row>
    <row r="350" spans="1:12" s="77" customFormat="1">
      <c r="A350" s="74">
        <v>348</v>
      </c>
      <c r="D350" s="224"/>
      <c r="G350" s="224"/>
      <c r="H350" s="224"/>
      <c r="I350" s="89" t="str">
        <f>IF(H350&lt;&gt;"",IF(H350&gt;=PROG!$D$10,"A","N.A"),"")</f>
        <v/>
      </c>
      <c r="K350" s="76"/>
      <c r="L350" s="76"/>
    </row>
    <row r="351" spans="1:12" s="77" customFormat="1">
      <c r="A351" s="74">
        <v>349</v>
      </c>
      <c r="D351" s="224"/>
      <c r="G351" s="224"/>
      <c r="H351" s="224"/>
      <c r="I351" s="89" t="str">
        <f>IF(H351&lt;&gt;"",IF(H351&gt;=PROG!$D$10,"A","N.A"),"")</f>
        <v/>
      </c>
      <c r="K351" s="76"/>
      <c r="L351" s="76"/>
    </row>
    <row r="352" spans="1:12" s="77" customFormat="1">
      <c r="A352" s="74">
        <v>350</v>
      </c>
      <c r="D352" s="224"/>
      <c r="G352" s="224"/>
      <c r="H352" s="224"/>
      <c r="I352" s="89" t="str">
        <f>IF(H352&lt;&gt;"",IF(H352&gt;=PROG!$D$10,"A","N.A"),"")</f>
        <v/>
      </c>
      <c r="K352" s="76"/>
      <c r="L352" s="76"/>
    </row>
    <row r="353" spans="1:12" s="77" customFormat="1">
      <c r="A353" s="74">
        <v>351</v>
      </c>
      <c r="D353" s="224"/>
      <c r="G353" s="224"/>
      <c r="H353" s="224"/>
      <c r="I353" s="89" t="str">
        <f>IF(H353&lt;&gt;"",IF(H353&gt;=PROG!$D$10,"A","N.A"),"")</f>
        <v/>
      </c>
      <c r="K353" s="76"/>
      <c r="L353" s="76"/>
    </row>
    <row r="354" spans="1:12" s="77" customFormat="1">
      <c r="A354" s="74">
        <v>352</v>
      </c>
      <c r="D354" s="224"/>
      <c r="G354" s="224"/>
      <c r="H354" s="224"/>
      <c r="I354" s="89" t="str">
        <f>IF(H354&lt;&gt;"",IF(H354&gt;=PROG!$D$10,"A","N.A"),"")</f>
        <v/>
      </c>
      <c r="K354" s="76"/>
      <c r="L354" s="76"/>
    </row>
    <row r="355" spans="1:12" s="77" customFormat="1">
      <c r="A355" s="74">
        <v>353</v>
      </c>
      <c r="D355" s="224"/>
      <c r="G355" s="224"/>
      <c r="H355" s="224"/>
      <c r="I355" s="89" t="str">
        <f>IF(H355&lt;&gt;"",IF(H355&gt;=PROG!$D$10,"A","N.A"),"")</f>
        <v/>
      </c>
      <c r="K355" s="76"/>
      <c r="L355" s="76"/>
    </row>
    <row r="356" spans="1:12" s="77" customFormat="1">
      <c r="A356" s="74">
        <v>354</v>
      </c>
      <c r="D356" s="224"/>
      <c r="G356" s="224"/>
      <c r="H356" s="224"/>
      <c r="I356" s="89" t="str">
        <f>IF(H356&lt;&gt;"",IF(H356&gt;=PROG!$D$10,"A","N.A"),"")</f>
        <v/>
      </c>
      <c r="K356" s="76"/>
      <c r="L356" s="76"/>
    </row>
    <row r="357" spans="1:12" s="77" customFormat="1">
      <c r="A357" s="74">
        <v>355</v>
      </c>
      <c r="D357" s="224"/>
      <c r="G357" s="224"/>
      <c r="H357" s="224"/>
      <c r="I357" s="89" t="str">
        <f>IF(H357&lt;&gt;"",IF(H357&gt;=PROG!$D$10,"A","N.A"),"")</f>
        <v/>
      </c>
      <c r="K357" s="76"/>
      <c r="L357" s="76"/>
    </row>
    <row r="358" spans="1:12" s="77" customFormat="1">
      <c r="A358" s="74">
        <v>356</v>
      </c>
      <c r="D358" s="224"/>
      <c r="G358" s="224"/>
      <c r="H358" s="224"/>
      <c r="I358" s="89" t="str">
        <f>IF(H358&lt;&gt;"",IF(H358&gt;=PROG!$D$10,"A","N.A"),"")</f>
        <v/>
      </c>
      <c r="K358" s="76"/>
      <c r="L358" s="76"/>
    </row>
    <row r="359" spans="1:12" s="77" customFormat="1">
      <c r="A359" s="74">
        <v>357</v>
      </c>
      <c r="D359" s="224"/>
      <c r="G359" s="224"/>
      <c r="H359" s="224"/>
      <c r="I359" s="89" t="str">
        <f>IF(H359&lt;&gt;"",IF(H359&gt;=PROG!$D$10,"A","N.A"),"")</f>
        <v/>
      </c>
      <c r="K359" s="76"/>
      <c r="L359" s="76"/>
    </row>
    <row r="360" spans="1:12" s="77" customFormat="1">
      <c r="A360" s="74">
        <v>358</v>
      </c>
      <c r="D360" s="224"/>
      <c r="G360" s="224"/>
      <c r="H360" s="224"/>
      <c r="I360" s="89" t="str">
        <f>IF(H360&lt;&gt;"",IF(H360&gt;=PROG!$D$10,"A","N.A"),"")</f>
        <v/>
      </c>
      <c r="K360" s="76"/>
      <c r="L360" s="76"/>
    </row>
    <row r="361" spans="1:12" s="77" customFormat="1">
      <c r="A361" s="74">
        <v>359</v>
      </c>
      <c r="D361" s="224"/>
      <c r="G361" s="224"/>
      <c r="H361" s="224"/>
      <c r="I361" s="89" t="str">
        <f>IF(H361&lt;&gt;"",IF(H361&gt;=PROG!$D$10,"A","N.A"),"")</f>
        <v/>
      </c>
      <c r="K361" s="76"/>
      <c r="L361" s="76"/>
    </row>
    <row r="362" spans="1:12" s="77" customFormat="1">
      <c r="A362" s="74">
        <v>360</v>
      </c>
      <c r="D362" s="224"/>
      <c r="G362" s="224"/>
      <c r="H362" s="224"/>
      <c r="I362" s="89" t="str">
        <f>IF(H362&lt;&gt;"",IF(H362&gt;=PROG!$D$10,"A","N.A"),"")</f>
        <v/>
      </c>
      <c r="K362" s="76"/>
      <c r="L362" s="76"/>
    </row>
    <row r="363" spans="1:12" s="77" customFormat="1">
      <c r="A363" s="74">
        <v>361</v>
      </c>
      <c r="D363" s="224"/>
      <c r="G363" s="224"/>
      <c r="H363" s="224"/>
      <c r="I363" s="89" t="str">
        <f>IF(H363&lt;&gt;"",IF(H363&gt;=PROG!$D$10,"A","N.A"),"")</f>
        <v/>
      </c>
      <c r="K363" s="76"/>
      <c r="L363" s="76"/>
    </row>
    <row r="364" spans="1:12" s="77" customFormat="1">
      <c r="A364" s="74">
        <v>362</v>
      </c>
      <c r="D364" s="224"/>
      <c r="G364" s="224"/>
      <c r="H364" s="224"/>
      <c r="I364" s="89" t="str">
        <f>IF(H364&lt;&gt;"",IF(H364&gt;=PROG!$D$10,"A","N.A"),"")</f>
        <v/>
      </c>
      <c r="K364" s="76"/>
      <c r="L364" s="76"/>
    </row>
    <row r="365" spans="1:12" s="77" customFormat="1">
      <c r="A365" s="74">
        <v>363</v>
      </c>
      <c r="D365" s="224"/>
      <c r="G365" s="224"/>
      <c r="H365" s="224"/>
      <c r="I365" s="89" t="str">
        <f>IF(H365&lt;&gt;"",IF(H365&gt;=PROG!$D$10,"A","N.A"),"")</f>
        <v/>
      </c>
      <c r="K365" s="76"/>
      <c r="L365" s="76"/>
    </row>
    <row r="366" spans="1:12" s="77" customFormat="1">
      <c r="A366" s="74">
        <v>364</v>
      </c>
      <c r="D366" s="224"/>
      <c r="G366" s="224"/>
      <c r="H366" s="224"/>
      <c r="I366" s="89" t="str">
        <f>IF(H366&lt;&gt;"",IF(H366&gt;=PROG!$D$10,"A","N.A"),"")</f>
        <v/>
      </c>
      <c r="K366" s="76"/>
      <c r="L366" s="76"/>
    </row>
    <row r="367" spans="1:12" s="77" customFormat="1">
      <c r="A367" s="74">
        <v>365</v>
      </c>
      <c r="D367" s="224"/>
      <c r="G367" s="224"/>
      <c r="H367" s="224"/>
      <c r="I367" s="89" t="str">
        <f>IF(H367&lt;&gt;"",IF(H367&gt;=PROG!$D$10,"A","N.A"),"")</f>
        <v/>
      </c>
      <c r="K367" s="76"/>
      <c r="L367" s="76"/>
    </row>
    <row r="368" spans="1:12" s="77" customFormat="1">
      <c r="A368" s="74">
        <v>366</v>
      </c>
      <c r="D368" s="224"/>
      <c r="G368" s="224"/>
      <c r="H368" s="224"/>
      <c r="I368" s="89" t="str">
        <f>IF(H368&lt;&gt;"",IF(H368&gt;=PROG!$D$10,"A","N.A"),"")</f>
        <v/>
      </c>
      <c r="K368" s="76"/>
      <c r="L368" s="76"/>
    </row>
    <row r="369" spans="1:12" s="77" customFormat="1">
      <c r="A369" s="74">
        <v>367</v>
      </c>
      <c r="D369" s="224"/>
      <c r="G369" s="224"/>
      <c r="H369" s="224"/>
      <c r="I369" s="89" t="str">
        <f>IF(H369&lt;&gt;"",IF(H369&gt;=PROG!$D$10,"A","N.A"),"")</f>
        <v/>
      </c>
      <c r="K369" s="76"/>
      <c r="L369" s="76"/>
    </row>
    <row r="370" spans="1:12" s="77" customFormat="1">
      <c r="A370" s="74">
        <v>368</v>
      </c>
      <c r="D370" s="224"/>
      <c r="G370" s="224"/>
      <c r="H370" s="224"/>
      <c r="I370" s="89" t="str">
        <f>IF(H370&lt;&gt;"",IF(H370&gt;=PROG!$D$10,"A","N.A"),"")</f>
        <v/>
      </c>
      <c r="K370" s="76"/>
      <c r="L370" s="76"/>
    </row>
    <row r="371" spans="1:12" s="77" customFormat="1">
      <c r="A371" s="74">
        <v>369</v>
      </c>
      <c r="D371" s="224"/>
      <c r="G371" s="224"/>
      <c r="H371" s="224"/>
      <c r="I371" s="89" t="str">
        <f>IF(H371&lt;&gt;"",IF(H371&gt;=PROG!$D$10,"A","N.A"),"")</f>
        <v/>
      </c>
      <c r="K371" s="76"/>
      <c r="L371" s="76"/>
    </row>
    <row r="372" spans="1:12" s="77" customFormat="1">
      <c r="A372" s="74">
        <v>370</v>
      </c>
      <c r="D372" s="224"/>
      <c r="G372" s="224"/>
      <c r="H372" s="224"/>
      <c r="I372" s="89" t="str">
        <f>IF(H372&lt;&gt;"",IF(H372&gt;=PROG!$D$10,"A","N.A"),"")</f>
        <v/>
      </c>
      <c r="K372" s="76"/>
      <c r="L372" s="76"/>
    </row>
    <row r="373" spans="1:12" s="77" customFormat="1">
      <c r="A373" s="74">
        <v>371</v>
      </c>
      <c r="D373" s="224"/>
      <c r="G373" s="224"/>
      <c r="H373" s="224"/>
      <c r="I373" s="89" t="str">
        <f>IF(H373&lt;&gt;"",IF(H373&gt;=PROG!$D$10,"A","N.A"),"")</f>
        <v/>
      </c>
      <c r="K373" s="76"/>
      <c r="L373" s="76"/>
    </row>
    <row r="374" spans="1:12" s="77" customFormat="1">
      <c r="A374" s="74">
        <v>372</v>
      </c>
      <c r="D374" s="224"/>
      <c r="G374" s="224"/>
      <c r="H374" s="224"/>
      <c r="I374" s="89" t="str">
        <f>IF(H374&lt;&gt;"",IF(H374&gt;=PROG!$D$10,"A","N.A"),"")</f>
        <v/>
      </c>
      <c r="K374" s="76"/>
      <c r="L374" s="76"/>
    </row>
    <row r="375" spans="1:12" s="77" customFormat="1">
      <c r="A375" s="74">
        <v>373</v>
      </c>
      <c r="D375" s="224"/>
      <c r="G375" s="224"/>
      <c r="H375" s="224"/>
      <c r="I375" s="89" t="str">
        <f>IF(H375&lt;&gt;"",IF(H375&gt;=PROG!$D$10,"A","N.A"),"")</f>
        <v/>
      </c>
      <c r="K375" s="76"/>
      <c r="L375" s="76"/>
    </row>
    <row r="376" spans="1:12" s="77" customFormat="1">
      <c r="A376" s="74">
        <v>374</v>
      </c>
      <c r="D376" s="224"/>
      <c r="G376" s="224"/>
      <c r="H376" s="224"/>
      <c r="I376" s="89" t="str">
        <f>IF(H376&lt;&gt;"",IF(H376&gt;=PROG!$D$10,"A","N.A"),"")</f>
        <v/>
      </c>
      <c r="K376" s="76"/>
      <c r="L376" s="76"/>
    </row>
    <row r="377" spans="1:12" s="77" customFormat="1">
      <c r="A377" s="74">
        <v>375</v>
      </c>
      <c r="D377" s="224"/>
      <c r="G377" s="224"/>
      <c r="H377" s="224"/>
      <c r="I377" s="89" t="str">
        <f>IF(H377&lt;&gt;"",IF(H377&gt;=PROG!$D$10,"A","N.A"),"")</f>
        <v/>
      </c>
      <c r="K377" s="76"/>
      <c r="L377" s="76"/>
    </row>
    <row r="378" spans="1:12" s="77" customFormat="1">
      <c r="A378" s="74">
        <v>376</v>
      </c>
      <c r="D378" s="224"/>
      <c r="G378" s="224"/>
      <c r="H378" s="224"/>
      <c r="I378" s="89" t="str">
        <f>IF(H378&lt;&gt;"",IF(H378&gt;=PROG!$D$10,"A","N.A"),"")</f>
        <v/>
      </c>
      <c r="K378" s="76"/>
      <c r="L378" s="76"/>
    </row>
    <row r="379" spans="1:12" s="77" customFormat="1">
      <c r="A379" s="74">
        <v>377</v>
      </c>
      <c r="D379" s="224"/>
      <c r="G379" s="224"/>
      <c r="H379" s="224"/>
      <c r="I379" s="89" t="str">
        <f>IF(H379&lt;&gt;"",IF(H379&gt;=PROG!$D$10,"A","N.A"),"")</f>
        <v/>
      </c>
      <c r="K379" s="76"/>
      <c r="L379" s="76"/>
    </row>
    <row r="380" spans="1:12" s="77" customFormat="1">
      <c r="A380" s="74">
        <v>378</v>
      </c>
      <c r="D380" s="224"/>
      <c r="G380" s="224"/>
      <c r="H380" s="224"/>
      <c r="I380" s="89" t="str">
        <f>IF(H380&lt;&gt;"",IF(H380&gt;=PROG!$D$10,"A","N.A"),"")</f>
        <v/>
      </c>
      <c r="K380" s="76"/>
      <c r="L380" s="76"/>
    </row>
    <row r="381" spans="1:12" s="77" customFormat="1">
      <c r="A381" s="74">
        <v>379</v>
      </c>
      <c r="D381" s="224"/>
      <c r="G381" s="224"/>
      <c r="H381" s="224"/>
      <c r="I381" s="89" t="str">
        <f>IF(H381&lt;&gt;"",IF(H381&gt;=PROG!$D$10,"A","N.A"),"")</f>
        <v/>
      </c>
      <c r="K381" s="76"/>
      <c r="L381" s="76"/>
    </row>
    <row r="382" spans="1:12" s="77" customFormat="1">
      <c r="A382" s="74">
        <v>380</v>
      </c>
      <c r="D382" s="224"/>
      <c r="G382" s="224"/>
      <c r="H382" s="224"/>
      <c r="I382" s="89" t="str">
        <f>IF(H382&lt;&gt;"",IF(H382&gt;=PROG!$D$10,"A","N.A"),"")</f>
        <v/>
      </c>
      <c r="K382" s="76"/>
      <c r="L382" s="76"/>
    </row>
    <row r="383" spans="1:12" s="77" customFormat="1">
      <c r="A383" s="74">
        <v>381</v>
      </c>
      <c r="D383" s="224"/>
      <c r="G383" s="224"/>
      <c r="H383" s="224"/>
      <c r="I383" s="89" t="str">
        <f>IF(H383&lt;&gt;"",IF(H383&gt;=PROG!$D$10,"A","N.A"),"")</f>
        <v/>
      </c>
      <c r="K383" s="76"/>
      <c r="L383" s="76"/>
    </row>
    <row r="384" spans="1:12" s="77" customFormat="1">
      <c r="A384" s="74">
        <v>382</v>
      </c>
      <c r="D384" s="224"/>
      <c r="G384" s="224"/>
      <c r="H384" s="224"/>
      <c r="I384" s="89" t="str">
        <f>IF(H384&lt;&gt;"",IF(H384&gt;=PROG!$D$10,"A","N.A"),"")</f>
        <v/>
      </c>
      <c r="K384" s="76"/>
      <c r="L384" s="76"/>
    </row>
    <row r="385" spans="1:12" s="77" customFormat="1">
      <c r="A385" s="74">
        <v>383</v>
      </c>
      <c r="D385" s="224"/>
      <c r="G385" s="224"/>
      <c r="H385" s="224"/>
      <c r="I385" s="89" t="str">
        <f>IF(H385&lt;&gt;"",IF(H385&gt;=PROG!$D$10,"A","N.A"),"")</f>
        <v/>
      </c>
      <c r="K385" s="76"/>
      <c r="L385" s="76"/>
    </row>
    <row r="386" spans="1:12" s="77" customFormat="1">
      <c r="A386" s="74">
        <v>384</v>
      </c>
      <c r="D386" s="224"/>
      <c r="G386" s="224"/>
      <c r="H386" s="224"/>
      <c r="I386" s="89" t="str">
        <f>IF(H386&lt;&gt;"",IF(H386&gt;=PROG!$D$10,"A","N.A"),"")</f>
        <v/>
      </c>
      <c r="K386" s="76"/>
      <c r="L386" s="76"/>
    </row>
    <row r="387" spans="1:12" s="77" customFormat="1">
      <c r="A387" s="74">
        <v>385</v>
      </c>
      <c r="D387" s="224"/>
      <c r="G387" s="224"/>
      <c r="H387" s="224"/>
      <c r="I387" s="89" t="str">
        <f>IF(H387&lt;&gt;"",IF(H387&gt;=PROG!$D$10,"A","N.A"),"")</f>
        <v/>
      </c>
      <c r="K387" s="76"/>
      <c r="L387" s="76"/>
    </row>
    <row r="388" spans="1:12" s="77" customFormat="1">
      <c r="A388" s="74">
        <v>386</v>
      </c>
      <c r="D388" s="224"/>
      <c r="G388" s="224"/>
      <c r="H388" s="224"/>
      <c r="I388" s="89" t="str">
        <f>IF(H388&lt;&gt;"",IF(H388&gt;=PROG!$D$10,"A","N.A"),"")</f>
        <v/>
      </c>
      <c r="K388" s="76"/>
      <c r="L388" s="76"/>
    </row>
    <row r="389" spans="1:12" s="77" customFormat="1">
      <c r="A389" s="74">
        <v>387</v>
      </c>
      <c r="D389" s="224"/>
      <c r="G389" s="224"/>
      <c r="H389" s="224"/>
      <c r="I389" s="89" t="str">
        <f>IF(H389&lt;&gt;"",IF(H389&gt;=PROG!$D$10,"A","N.A"),"")</f>
        <v/>
      </c>
      <c r="K389" s="76"/>
      <c r="L389" s="76"/>
    </row>
    <row r="390" spans="1:12" s="77" customFormat="1">
      <c r="A390" s="74">
        <v>388</v>
      </c>
      <c r="D390" s="224"/>
      <c r="G390" s="224"/>
      <c r="H390" s="224"/>
      <c r="I390" s="89" t="str">
        <f>IF(H390&lt;&gt;"",IF(H390&gt;=PROG!$D$10,"A","N.A"),"")</f>
        <v/>
      </c>
      <c r="K390" s="76"/>
      <c r="L390" s="76"/>
    </row>
    <row r="391" spans="1:12" s="77" customFormat="1">
      <c r="A391" s="74">
        <v>389</v>
      </c>
      <c r="D391" s="224"/>
      <c r="G391" s="224"/>
      <c r="H391" s="224"/>
      <c r="I391" s="89" t="str">
        <f>IF(H391&lt;&gt;"",IF(H391&gt;=PROG!$D$10,"A","N.A"),"")</f>
        <v/>
      </c>
      <c r="K391" s="76"/>
      <c r="L391" s="76"/>
    </row>
    <row r="392" spans="1:12" s="77" customFormat="1">
      <c r="A392" s="74">
        <v>390</v>
      </c>
      <c r="D392" s="224"/>
      <c r="G392" s="224"/>
      <c r="H392" s="224"/>
      <c r="I392" s="89" t="str">
        <f>IF(H392&lt;&gt;"",IF(H392&gt;=PROG!$D$10,"A","N.A"),"")</f>
        <v/>
      </c>
      <c r="K392" s="76"/>
      <c r="L392" s="76"/>
    </row>
    <row r="393" spans="1:12" s="77" customFormat="1">
      <c r="A393" s="74">
        <v>391</v>
      </c>
      <c r="D393" s="224"/>
      <c r="G393" s="224"/>
      <c r="H393" s="224"/>
      <c r="I393" s="89" t="str">
        <f>IF(H393&lt;&gt;"",IF(H393&gt;=PROG!$D$10,"A","N.A"),"")</f>
        <v/>
      </c>
      <c r="K393" s="76"/>
      <c r="L393" s="76"/>
    </row>
    <row r="394" spans="1:12" s="77" customFormat="1">
      <c r="A394" s="74">
        <v>392</v>
      </c>
      <c r="D394" s="224"/>
      <c r="G394" s="224"/>
      <c r="H394" s="224"/>
      <c r="I394" s="89" t="str">
        <f>IF(H394&lt;&gt;"",IF(H394&gt;=PROG!$D$10,"A","N.A"),"")</f>
        <v/>
      </c>
      <c r="K394" s="76"/>
      <c r="L394" s="76"/>
    </row>
    <row r="395" spans="1:12" s="77" customFormat="1">
      <c r="A395" s="74">
        <v>393</v>
      </c>
      <c r="D395" s="224"/>
      <c r="G395" s="224"/>
      <c r="H395" s="224"/>
      <c r="I395" s="89" t="str">
        <f>IF(H395&lt;&gt;"",IF(H395&gt;=PROG!$D$10,"A","N.A"),"")</f>
        <v/>
      </c>
      <c r="K395" s="76"/>
      <c r="L395" s="76"/>
    </row>
    <row r="396" spans="1:12" s="77" customFormat="1">
      <c r="A396" s="74">
        <v>394</v>
      </c>
      <c r="D396" s="224"/>
      <c r="G396" s="224"/>
      <c r="H396" s="224"/>
      <c r="I396" s="89" t="str">
        <f>IF(H396&lt;&gt;"",IF(H396&gt;=PROG!$D$10,"A","N.A"),"")</f>
        <v/>
      </c>
      <c r="K396" s="76"/>
      <c r="L396" s="76"/>
    </row>
    <row r="397" spans="1:12" s="77" customFormat="1">
      <c r="A397" s="74">
        <v>395</v>
      </c>
      <c r="D397" s="224"/>
      <c r="G397" s="224"/>
      <c r="H397" s="224"/>
      <c r="I397" s="89" t="str">
        <f>IF(H397&lt;&gt;"",IF(H397&gt;=PROG!$D$10,"A","N.A"),"")</f>
        <v/>
      </c>
      <c r="K397" s="76"/>
      <c r="L397" s="76"/>
    </row>
    <row r="398" spans="1:12" s="77" customFormat="1">
      <c r="A398" s="74">
        <v>396</v>
      </c>
      <c r="D398" s="224"/>
      <c r="G398" s="224"/>
      <c r="H398" s="224"/>
      <c r="I398" s="89" t="str">
        <f>IF(H398&lt;&gt;"",IF(H398&gt;=PROG!$D$10,"A","N.A"),"")</f>
        <v/>
      </c>
      <c r="K398" s="76"/>
      <c r="L398" s="76"/>
    </row>
    <row r="399" spans="1:12" s="77" customFormat="1">
      <c r="A399" s="74">
        <v>397</v>
      </c>
      <c r="D399" s="224"/>
      <c r="G399" s="224"/>
      <c r="H399" s="224"/>
      <c r="I399" s="89" t="str">
        <f>IF(H399&lt;&gt;"",IF(H399&gt;=PROG!$D$10,"A","N.A"),"")</f>
        <v/>
      </c>
      <c r="K399" s="76"/>
      <c r="L399" s="76"/>
    </row>
    <row r="400" spans="1:12" s="77" customFormat="1">
      <c r="A400" s="74">
        <v>398</v>
      </c>
      <c r="D400" s="224"/>
      <c r="G400" s="224"/>
      <c r="H400" s="224"/>
      <c r="I400" s="89" t="str">
        <f>IF(H400&lt;&gt;"",IF(H400&gt;=PROG!$D$10,"A","N.A"),"")</f>
        <v/>
      </c>
      <c r="K400" s="76"/>
      <c r="L400" s="76"/>
    </row>
    <row r="401" spans="1:12" s="77" customFormat="1">
      <c r="A401" s="74">
        <v>399</v>
      </c>
      <c r="D401" s="224"/>
      <c r="G401" s="224"/>
      <c r="H401" s="224"/>
      <c r="I401" s="89" t="str">
        <f>IF(H401&lt;&gt;"",IF(H401&gt;=PROG!$D$10,"A","N.A"),"")</f>
        <v/>
      </c>
      <c r="K401" s="76"/>
      <c r="L401" s="76"/>
    </row>
    <row r="402" spans="1:12" s="77" customFormat="1">
      <c r="A402" s="74">
        <v>400</v>
      </c>
      <c r="D402" s="224"/>
      <c r="G402" s="224"/>
      <c r="H402" s="224"/>
      <c r="I402" s="89" t="str">
        <f>IF(H402&lt;&gt;"",IF(H402&gt;=PROG!$D$10,"A","N.A"),"")</f>
        <v/>
      </c>
      <c r="K402" s="76"/>
      <c r="L402" s="76"/>
    </row>
    <row r="403" spans="1:12" s="77" customFormat="1">
      <c r="A403" s="74">
        <v>401</v>
      </c>
      <c r="D403" s="224"/>
      <c r="G403" s="224"/>
      <c r="H403" s="224"/>
      <c r="I403" s="89" t="str">
        <f>IF(H403&lt;&gt;"",IF(H403&gt;=PROG!$D$10,"A","N.A"),"")</f>
        <v/>
      </c>
      <c r="K403" s="76"/>
      <c r="L403" s="76"/>
    </row>
    <row r="404" spans="1:12" s="77" customFormat="1">
      <c r="A404" s="74">
        <v>402</v>
      </c>
      <c r="D404" s="224"/>
      <c r="G404" s="224"/>
      <c r="H404" s="224"/>
      <c r="I404" s="89" t="str">
        <f>IF(H404&lt;&gt;"",IF(H404&gt;=PROG!$D$10,"A","N.A"),"")</f>
        <v/>
      </c>
      <c r="K404" s="76"/>
      <c r="L404" s="76"/>
    </row>
    <row r="405" spans="1:12" s="77" customFormat="1">
      <c r="A405" s="74">
        <v>403</v>
      </c>
      <c r="D405" s="224"/>
      <c r="G405" s="224"/>
      <c r="H405" s="224"/>
      <c r="I405" s="89" t="str">
        <f>IF(H405&lt;&gt;"",IF(H405&gt;=PROG!$D$10,"A","N.A"),"")</f>
        <v/>
      </c>
      <c r="K405" s="76"/>
      <c r="L405" s="76"/>
    </row>
    <row r="406" spans="1:12" s="77" customFormat="1">
      <c r="A406" s="74">
        <v>404</v>
      </c>
      <c r="D406" s="224"/>
      <c r="G406" s="224"/>
      <c r="H406" s="224"/>
      <c r="I406" s="89" t="str">
        <f>IF(H406&lt;&gt;"",IF(H406&gt;=PROG!$D$10,"A","N.A"),"")</f>
        <v/>
      </c>
      <c r="K406" s="76"/>
      <c r="L406" s="76"/>
    </row>
    <row r="407" spans="1:12" s="77" customFormat="1">
      <c r="A407" s="74">
        <v>405</v>
      </c>
      <c r="D407" s="224"/>
      <c r="G407" s="224"/>
      <c r="H407" s="224"/>
      <c r="I407" s="89" t="str">
        <f>IF(H407&lt;&gt;"",IF(H407&gt;=PROG!$D$10,"A","N.A"),"")</f>
        <v/>
      </c>
      <c r="K407" s="76"/>
      <c r="L407" s="76"/>
    </row>
    <row r="408" spans="1:12" s="77" customFormat="1">
      <c r="A408" s="74">
        <v>406</v>
      </c>
      <c r="D408" s="224"/>
      <c r="G408" s="224"/>
      <c r="H408" s="224"/>
      <c r="I408" s="89" t="str">
        <f>IF(H408&lt;&gt;"",IF(H408&gt;=PROG!$D$10,"A","N.A"),"")</f>
        <v/>
      </c>
      <c r="K408" s="76"/>
      <c r="L408" s="76"/>
    </row>
    <row r="409" spans="1:12" s="77" customFormat="1">
      <c r="A409" s="74">
        <v>407</v>
      </c>
      <c r="D409" s="224"/>
      <c r="G409" s="224"/>
      <c r="H409" s="224"/>
      <c r="I409" s="89" t="str">
        <f>IF(H409&lt;&gt;"",IF(H409&gt;=PROG!$D$10,"A","N.A"),"")</f>
        <v/>
      </c>
      <c r="K409" s="76"/>
      <c r="L409" s="76"/>
    </row>
    <row r="410" spans="1:12" s="77" customFormat="1">
      <c r="A410" s="74">
        <v>408</v>
      </c>
      <c r="D410" s="224"/>
      <c r="G410" s="224"/>
      <c r="H410" s="224"/>
      <c r="I410" s="89" t="str">
        <f>IF(H410&lt;&gt;"",IF(H410&gt;=PROG!$D$10,"A","N.A"),"")</f>
        <v/>
      </c>
      <c r="K410" s="76"/>
      <c r="L410" s="76"/>
    </row>
    <row r="411" spans="1:12" s="77" customFormat="1">
      <c r="A411" s="74">
        <v>409</v>
      </c>
      <c r="D411" s="224"/>
      <c r="G411" s="224"/>
      <c r="H411" s="224"/>
      <c r="I411" s="89" t="str">
        <f>IF(H411&lt;&gt;"",IF(H411&gt;=PROG!$D$10,"A","N.A"),"")</f>
        <v/>
      </c>
      <c r="K411" s="76"/>
      <c r="L411" s="76"/>
    </row>
    <row r="412" spans="1:12" s="77" customFormat="1">
      <c r="A412" s="74">
        <v>410</v>
      </c>
      <c r="D412" s="224"/>
      <c r="G412" s="224"/>
      <c r="H412" s="224"/>
      <c r="I412" s="89" t="str">
        <f>IF(H412&lt;&gt;"",IF(H412&gt;=PROG!$D$10,"A","N.A"),"")</f>
        <v/>
      </c>
      <c r="K412" s="76"/>
      <c r="L412" s="76"/>
    </row>
    <row r="413" spans="1:12" s="77" customFormat="1">
      <c r="A413" s="74">
        <v>411</v>
      </c>
      <c r="D413" s="224"/>
      <c r="G413" s="224"/>
      <c r="H413" s="224"/>
      <c r="I413" s="89" t="str">
        <f>IF(H413&lt;&gt;"",IF(H413&gt;=PROG!$D$10,"A","N.A"),"")</f>
        <v/>
      </c>
      <c r="K413" s="76"/>
      <c r="L413" s="76"/>
    </row>
    <row r="414" spans="1:12" s="77" customFormat="1">
      <c r="A414" s="74">
        <v>412</v>
      </c>
      <c r="D414" s="224"/>
      <c r="G414" s="224"/>
      <c r="H414" s="224"/>
      <c r="I414" s="89" t="str">
        <f>IF(H414&lt;&gt;"",IF(H414&gt;=PROG!$D$10,"A","N.A"),"")</f>
        <v/>
      </c>
      <c r="K414" s="76"/>
      <c r="L414" s="76"/>
    </row>
    <row r="415" spans="1:12" s="77" customFormat="1">
      <c r="A415" s="74">
        <v>413</v>
      </c>
      <c r="D415" s="224"/>
      <c r="G415" s="224"/>
      <c r="H415" s="224"/>
      <c r="I415" s="89" t="str">
        <f>IF(H415&lt;&gt;"",IF(H415&gt;=PROG!$D$10,"A","N.A"),"")</f>
        <v/>
      </c>
      <c r="K415" s="76"/>
      <c r="L415" s="76"/>
    </row>
    <row r="416" spans="1:12" s="77" customFormat="1">
      <c r="A416" s="74">
        <v>414</v>
      </c>
      <c r="D416" s="224"/>
      <c r="G416" s="224"/>
      <c r="H416" s="224"/>
      <c r="I416" s="89" t="str">
        <f>IF(H416&lt;&gt;"",IF(H416&gt;=PROG!$D$10,"A","N.A"),"")</f>
        <v/>
      </c>
      <c r="K416" s="76"/>
      <c r="L416" s="76"/>
    </row>
    <row r="417" spans="1:12" s="77" customFormat="1">
      <c r="A417" s="74">
        <v>415</v>
      </c>
      <c r="D417" s="224"/>
      <c r="G417" s="224"/>
      <c r="H417" s="224"/>
      <c r="I417" s="89" t="str">
        <f>IF(H417&lt;&gt;"",IF(H417&gt;=PROG!$D$10,"A","N.A"),"")</f>
        <v/>
      </c>
      <c r="K417" s="76"/>
      <c r="L417" s="76"/>
    </row>
    <row r="418" spans="1:12" s="77" customFormat="1">
      <c r="A418" s="74">
        <v>416</v>
      </c>
      <c r="D418" s="224"/>
      <c r="G418" s="224"/>
      <c r="H418" s="224"/>
      <c r="I418" s="89" t="str">
        <f>IF(H418&lt;&gt;"",IF(H418&gt;=PROG!$D$10,"A","N.A"),"")</f>
        <v/>
      </c>
      <c r="K418" s="76"/>
      <c r="L418" s="76"/>
    </row>
    <row r="419" spans="1:12" s="77" customFormat="1">
      <c r="A419" s="74"/>
      <c r="D419" s="224"/>
      <c r="G419" s="224"/>
      <c r="H419" s="224"/>
      <c r="I419" s="89"/>
      <c r="K419" s="76"/>
      <c r="L419" s="76"/>
    </row>
    <row r="420" spans="1:12" s="77" customFormat="1">
      <c r="A420" s="74"/>
      <c r="D420" s="224"/>
      <c r="G420" s="224"/>
      <c r="H420" s="224"/>
      <c r="I420" s="89"/>
      <c r="K420" s="76"/>
      <c r="L420" s="76"/>
    </row>
    <row r="421" spans="1:12" s="77" customFormat="1">
      <c r="A421" s="74"/>
      <c r="D421" s="224"/>
      <c r="G421" s="224"/>
      <c r="H421" s="224"/>
      <c r="I421" s="89"/>
      <c r="K421" s="76"/>
      <c r="L421" s="76"/>
    </row>
    <row r="422" spans="1:12" s="77" customFormat="1">
      <c r="A422" s="74"/>
      <c r="D422" s="224"/>
      <c r="G422" s="224"/>
      <c r="H422" s="224"/>
      <c r="I422" s="89"/>
      <c r="K422" s="76"/>
      <c r="L422" s="76"/>
    </row>
    <row r="423" spans="1:12" s="77" customFormat="1">
      <c r="A423" s="74"/>
      <c r="D423" s="224"/>
      <c r="G423" s="224"/>
      <c r="H423" s="224"/>
      <c r="I423" s="89"/>
      <c r="K423" s="76"/>
      <c r="L423" s="76"/>
    </row>
    <row r="424" spans="1:12" s="77" customFormat="1">
      <c r="A424" s="74"/>
      <c r="D424" s="224"/>
      <c r="G424" s="224"/>
      <c r="H424" s="224"/>
      <c r="I424" s="89"/>
      <c r="K424" s="76"/>
      <c r="L424" s="76"/>
    </row>
    <row r="425" spans="1:12" s="77" customFormat="1">
      <c r="A425" s="74"/>
      <c r="D425" s="224"/>
      <c r="G425" s="224"/>
      <c r="H425" s="224"/>
      <c r="I425" s="89"/>
      <c r="K425" s="76"/>
      <c r="L425" s="76"/>
    </row>
    <row r="426" spans="1:12" s="77" customFormat="1">
      <c r="A426" s="74"/>
      <c r="D426" s="224"/>
      <c r="G426" s="224"/>
      <c r="H426" s="224"/>
      <c r="I426" s="89"/>
      <c r="K426" s="76"/>
      <c r="L426" s="76"/>
    </row>
    <row r="427" spans="1:12" s="77" customFormat="1">
      <c r="A427" s="74"/>
      <c r="D427" s="224"/>
      <c r="G427" s="224"/>
      <c r="H427" s="224"/>
      <c r="I427" s="89"/>
      <c r="K427" s="76"/>
      <c r="L427" s="76"/>
    </row>
    <row r="428" spans="1:12" s="77" customFormat="1">
      <c r="A428" s="74"/>
      <c r="D428" s="224"/>
      <c r="G428" s="224"/>
      <c r="H428" s="224"/>
      <c r="I428" s="89"/>
      <c r="K428" s="76"/>
      <c r="L428" s="76"/>
    </row>
    <row r="429" spans="1:12" s="77" customFormat="1">
      <c r="A429" s="74"/>
      <c r="D429" s="224"/>
      <c r="G429" s="224"/>
      <c r="H429" s="224"/>
      <c r="I429" s="89"/>
      <c r="K429" s="76"/>
      <c r="L429" s="76"/>
    </row>
    <row r="430" spans="1:12" s="77" customFormat="1">
      <c r="A430" s="74"/>
      <c r="D430" s="224"/>
      <c r="G430" s="224"/>
      <c r="H430" s="224"/>
      <c r="I430" s="89"/>
      <c r="K430" s="76"/>
      <c r="L430" s="76"/>
    </row>
    <row r="431" spans="1:12" s="77" customFormat="1">
      <c r="A431" s="74"/>
      <c r="D431" s="224"/>
      <c r="G431" s="224"/>
      <c r="H431" s="224"/>
      <c r="I431" s="89"/>
      <c r="K431" s="76"/>
      <c r="L431" s="76"/>
    </row>
    <row r="432" spans="1:12" s="77" customFormat="1">
      <c r="A432" s="74"/>
      <c r="D432" s="224"/>
      <c r="G432" s="224"/>
      <c r="H432" s="224"/>
      <c r="I432" s="89"/>
      <c r="K432" s="76"/>
      <c r="L432" s="76"/>
    </row>
    <row r="433" spans="1:12" s="77" customFormat="1">
      <c r="A433" s="74"/>
      <c r="D433" s="224"/>
      <c r="G433" s="224"/>
      <c r="H433" s="224"/>
      <c r="I433" s="89"/>
      <c r="K433" s="76"/>
      <c r="L433" s="76"/>
    </row>
    <row r="434" spans="1:12" s="77" customFormat="1">
      <c r="A434" s="74"/>
      <c r="D434" s="224"/>
      <c r="G434" s="224"/>
      <c r="H434" s="224"/>
      <c r="I434" s="89"/>
      <c r="K434" s="76"/>
      <c r="L434" s="76"/>
    </row>
    <row r="435" spans="1:12" s="77" customFormat="1">
      <c r="A435" s="74"/>
      <c r="D435" s="224"/>
      <c r="G435" s="224"/>
      <c r="H435" s="224"/>
      <c r="I435" s="89"/>
      <c r="K435" s="76"/>
      <c r="L435" s="76"/>
    </row>
    <row r="436" spans="1:12" s="77" customFormat="1">
      <c r="A436" s="74"/>
      <c r="D436" s="224"/>
      <c r="G436" s="224"/>
      <c r="H436" s="224"/>
      <c r="I436" s="89"/>
      <c r="K436" s="76"/>
      <c r="L436" s="76"/>
    </row>
    <row r="437" spans="1:12" s="77" customFormat="1">
      <c r="A437" s="74"/>
      <c r="D437" s="224"/>
      <c r="G437" s="224"/>
      <c r="H437" s="224"/>
      <c r="I437" s="89"/>
      <c r="K437" s="76"/>
      <c r="L437" s="76"/>
    </row>
    <row r="438" spans="1:12" s="77" customFormat="1">
      <c r="A438" s="74"/>
      <c r="D438" s="224"/>
      <c r="G438" s="224"/>
      <c r="H438" s="224"/>
      <c r="I438" s="89"/>
      <c r="K438" s="76"/>
      <c r="L438" s="76"/>
    </row>
    <row r="439" spans="1:12" s="77" customFormat="1">
      <c r="A439" s="74"/>
      <c r="D439" s="224"/>
      <c r="G439" s="224"/>
      <c r="H439" s="224"/>
      <c r="I439" s="89"/>
      <c r="K439" s="76"/>
      <c r="L439" s="76"/>
    </row>
    <row r="440" spans="1:12" s="77" customFormat="1">
      <c r="A440" s="74"/>
      <c r="D440" s="224"/>
      <c r="G440" s="224"/>
      <c r="H440" s="224"/>
      <c r="I440" s="89"/>
      <c r="K440" s="76"/>
      <c r="L440" s="76"/>
    </row>
    <row r="441" spans="1:12" s="77" customFormat="1">
      <c r="A441" s="74"/>
      <c r="D441" s="224"/>
      <c r="G441" s="224"/>
      <c r="H441" s="224"/>
      <c r="I441" s="89"/>
      <c r="K441" s="76"/>
      <c r="L441" s="76"/>
    </row>
    <row r="442" spans="1:12" s="77" customFormat="1">
      <c r="A442" s="74"/>
      <c r="D442" s="224"/>
      <c r="G442" s="224"/>
      <c r="H442" s="224"/>
      <c r="I442" s="89"/>
      <c r="K442" s="76"/>
      <c r="L442" s="76"/>
    </row>
    <row r="443" spans="1:12" s="77" customFormat="1">
      <c r="A443" s="74"/>
      <c r="D443" s="224"/>
      <c r="G443" s="224"/>
      <c r="H443" s="224"/>
      <c r="I443" s="89"/>
      <c r="K443" s="76"/>
      <c r="L443" s="76"/>
    </row>
    <row r="444" spans="1:12" s="77" customFormat="1">
      <c r="A444" s="74"/>
      <c r="D444" s="224"/>
      <c r="G444" s="224"/>
      <c r="H444" s="224"/>
      <c r="I444" s="89"/>
      <c r="K444" s="76"/>
      <c r="L444" s="76"/>
    </row>
    <row r="445" spans="1:12" s="77" customFormat="1">
      <c r="A445" s="74"/>
      <c r="D445" s="224"/>
      <c r="G445" s="224"/>
      <c r="H445" s="224"/>
      <c r="I445" s="89"/>
      <c r="K445" s="76"/>
      <c r="L445" s="76"/>
    </row>
    <row r="446" spans="1:12" s="77" customFormat="1">
      <c r="A446" s="74"/>
      <c r="D446" s="224"/>
      <c r="G446" s="224"/>
      <c r="H446" s="224"/>
      <c r="I446" s="89"/>
      <c r="K446" s="76"/>
      <c r="L446" s="76"/>
    </row>
    <row r="447" spans="1:12" s="77" customFormat="1">
      <c r="A447" s="74"/>
      <c r="D447" s="224"/>
      <c r="G447" s="224"/>
      <c r="H447" s="224"/>
      <c r="I447" s="89"/>
      <c r="K447" s="76"/>
      <c r="L447" s="76"/>
    </row>
    <row r="448" spans="1:12" s="77" customFormat="1">
      <c r="A448" s="74"/>
      <c r="D448" s="224"/>
      <c r="G448" s="224"/>
      <c r="H448" s="224"/>
      <c r="I448" s="89"/>
      <c r="K448" s="76"/>
      <c r="L448" s="76"/>
    </row>
    <row r="449" spans="1:12" s="77" customFormat="1">
      <c r="A449" s="74"/>
      <c r="D449" s="224"/>
      <c r="G449" s="224"/>
      <c r="H449" s="224"/>
      <c r="I449" s="89"/>
      <c r="K449" s="76"/>
      <c r="L449" s="76"/>
    </row>
    <row r="450" spans="1:12" s="77" customFormat="1">
      <c r="A450" s="74"/>
      <c r="D450" s="224"/>
      <c r="G450" s="224"/>
      <c r="H450" s="224"/>
      <c r="I450" s="89"/>
      <c r="K450" s="76"/>
      <c r="L450" s="76"/>
    </row>
    <row r="451" spans="1:12" s="77" customFormat="1">
      <c r="A451" s="74"/>
      <c r="D451" s="224"/>
      <c r="G451" s="224"/>
      <c r="H451" s="224"/>
      <c r="I451" s="89"/>
      <c r="K451" s="76"/>
      <c r="L451" s="76"/>
    </row>
    <row r="452" spans="1:12" s="77" customFormat="1">
      <c r="A452" s="74"/>
      <c r="D452" s="224"/>
      <c r="G452" s="224"/>
      <c r="H452" s="224"/>
      <c r="I452" s="89"/>
      <c r="K452" s="76"/>
      <c r="L452" s="76"/>
    </row>
    <row r="453" spans="1:12" s="77" customFormat="1">
      <c r="A453" s="74"/>
      <c r="D453" s="224"/>
      <c r="G453" s="224"/>
      <c r="H453" s="224"/>
      <c r="I453" s="89"/>
      <c r="K453" s="76"/>
      <c r="L453" s="76"/>
    </row>
    <row r="454" spans="1:12" s="77" customFormat="1">
      <c r="A454" s="74"/>
      <c r="D454" s="224"/>
      <c r="G454" s="224"/>
      <c r="H454" s="224"/>
      <c r="I454" s="89"/>
      <c r="K454" s="76"/>
      <c r="L454" s="76"/>
    </row>
    <row r="455" spans="1:12" s="77" customFormat="1">
      <c r="A455" s="74"/>
      <c r="D455" s="224"/>
      <c r="G455" s="224"/>
      <c r="H455" s="224"/>
      <c r="I455" s="89"/>
      <c r="K455" s="76"/>
      <c r="L455" s="76"/>
    </row>
    <row r="456" spans="1:12" s="77" customFormat="1">
      <c r="A456" s="74"/>
      <c r="D456" s="224"/>
      <c r="G456" s="224"/>
      <c r="H456" s="224"/>
      <c r="I456" s="89"/>
      <c r="K456" s="76"/>
      <c r="L456" s="76"/>
    </row>
    <row r="457" spans="1:12" s="77" customFormat="1">
      <c r="A457" s="74"/>
      <c r="D457" s="224"/>
      <c r="G457" s="224"/>
      <c r="H457" s="224"/>
      <c r="I457" s="89"/>
      <c r="K457" s="76"/>
      <c r="L457" s="76"/>
    </row>
    <row r="458" spans="1:12" s="77" customFormat="1">
      <c r="A458" s="74"/>
      <c r="D458" s="224"/>
      <c r="G458" s="224"/>
      <c r="H458" s="224"/>
      <c r="I458" s="89"/>
      <c r="K458" s="76"/>
      <c r="L458" s="76"/>
    </row>
    <row r="459" spans="1:12" s="77" customFormat="1">
      <c r="A459" s="74"/>
      <c r="D459" s="224"/>
      <c r="G459" s="224"/>
      <c r="H459" s="224"/>
      <c r="I459" s="89"/>
      <c r="K459" s="76"/>
      <c r="L459" s="76"/>
    </row>
    <row r="460" spans="1:12" s="77" customFormat="1">
      <c r="A460" s="74"/>
      <c r="D460" s="224"/>
      <c r="G460" s="224"/>
      <c r="H460" s="224"/>
      <c r="I460" s="89"/>
      <c r="K460" s="76"/>
      <c r="L460" s="76"/>
    </row>
    <row r="461" spans="1:12" s="77" customFormat="1">
      <c r="A461" s="74"/>
      <c r="D461" s="224"/>
      <c r="G461" s="224"/>
      <c r="H461" s="224"/>
      <c r="I461" s="89"/>
      <c r="K461" s="76"/>
      <c r="L461" s="76"/>
    </row>
    <row r="462" spans="1:12" s="77" customFormat="1">
      <c r="A462" s="74"/>
      <c r="D462" s="224"/>
      <c r="G462" s="224"/>
      <c r="H462" s="224"/>
      <c r="I462" s="89"/>
      <c r="K462" s="76"/>
      <c r="L462" s="76"/>
    </row>
    <row r="463" spans="1:12" s="77" customFormat="1">
      <c r="A463" s="74"/>
      <c r="D463" s="224"/>
      <c r="G463" s="224"/>
      <c r="H463" s="224"/>
      <c r="I463" s="89"/>
      <c r="K463" s="76"/>
      <c r="L463" s="76"/>
    </row>
    <row r="464" spans="1:12" s="77" customFormat="1">
      <c r="A464" s="74"/>
      <c r="D464" s="224"/>
      <c r="G464" s="224"/>
      <c r="H464" s="224"/>
      <c r="I464" s="89"/>
      <c r="K464" s="76"/>
      <c r="L464" s="76"/>
    </row>
    <row r="465" spans="1:12" s="77" customFormat="1">
      <c r="A465" s="74"/>
      <c r="D465" s="224"/>
      <c r="G465" s="224"/>
      <c r="H465" s="224"/>
      <c r="I465" s="89"/>
      <c r="K465" s="76"/>
      <c r="L465" s="76"/>
    </row>
    <row r="466" spans="1:12" s="77" customFormat="1">
      <c r="A466" s="74"/>
      <c r="D466" s="224"/>
      <c r="G466" s="224"/>
      <c r="H466" s="224"/>
      <c r="I466" s="89"/>
      <c r="K466" s="76"/>
      <c r="L466" s="76"/>
    </row>
    <row r="467" spans="1:12" s="77" customFormat="1">
      <c r="A467" s="74"/>
      <c r="D467" s="224"/>
      <c r="G467" s="224"/>
      <c r="H467" s="224"/>
      <c r="I467" s="89"/>
      <c r="K467" s="76"/>
      <c r="L467" s="76"/>
    </row>
    <row r="468" spans="1:12" s="77" customFormat="1">
      <c r="A468" s="74"/>
      <c r="D468" s="224"/>
      <c r="G468" s="224"/>
      <c r="H468" s="224"/>
      <c r="I468" s="89"/>
      <c r="K468" s="76"/>
      <c r="L468" s="76"/>
    </row>
    <row r="469" spans="1:12" s="77" customFormat="1">
      <c r="A469" s="74"/>
      <c r="D469" s="224"/>
      <c r="G469" s="224"/>
      <c r="H469" s="224"/>
      <c r="I469" s="89"/>
      <c r="K469" s="76"/>
      <c r="L469" s="76"/>
    </row>
    <row r="470" spans="1:12" s="77" customFormat="1">
      <c r="A470" s="74"/>
      <c r="D470" s="224"/>
      <c r="G470" s="224"/>
      <c r="H470" s="224"/>
      <c r="I470" s="89"/>
      <c r="K470" s="76"/>
      <c r="L470" s="76"/>
    </row>
    <row r="471" spans="1:12" s="77" customFormat="1">
      <c r="A471" s="74"/>
      <c r="D471" s="224"/>
      <c r="G471" s="224"/>
      <c r="H471" s="224"/>
      <c r="I471" s="89"/>
      <c r="K471" s="76"/>
      <c r="L471" s="76"/>
    </row>
    <row r="472" spans="1:12" s="77" customFormat="1">
      <c r="A472" s="74"/>
      <c r="D472" s="224"/>
      <c r="G472" s="224"/>
      <c r="H472" s="224"/>
      <c r="I472" s="89"/>
      <c r="K472" s="76"/>
      <c r="L472" s="76"/>
    </row>
    <row r="473" spans="1:12" s="77" customFormat="1">
      <c r="A473" s="74"/>
      <c r="D473" s="224"/>
      <c r="G473" s="224"/>
      <c r="H473" s="224"/>
      <c r="I473" s="89"/>
      <c r="K473" s="76"/>
      <c r="L473" s="76"/>
    </row>
    <row r="474" spans="1:12" s="77" customFormat="1">
      <c r="A474" s="74"/>
      <c r="D474" s="224"/>
      <c r="G474" s="224"/>
      <c r="H474" s="224"/>
      <c r="I474" s="89"/>
      <c r="K474" s="76"/>
      <c r="L474" s="76"/>
    </row>
    <row r="475" spans="1:12" s="77" customFormat="1">
      <c r="A475" s="74"/>
      <c r="D475" s="224"/>
      <c r="G475" s="224"/>
      <c r="H475" s="224"/>
      <c r="I475" s="89"/>
      <c r="K475" s="76"/>
      <c r="L475" s="76"/>
    </row>
    <row r="476" spans="1:12" s="77" customFormat="1">
      <c r="A476" s="74"/>
      <c r="D476" s="224"/>
      <c r="G476" s="224"/>
      <c r="H476" s="224"/>
      <c r="I476" s="89"/>
      <c r="K476" s="76"/>
      <c r="L476" s="76"/>
    </row>
    <row r="477" spans="1:12" s="77" customFormat="1">
      <c r="A477" s="74"/>
      <c r="D477" s="224"/>
      <c r="G477" s="224"/>
      <c r="H477" s="224"/>
      <c r="I477" s="89"/>
      <c r="K477" s="76"/>
      <c r="L477" s="76"/>
    </row>
    <row r="478" spans="1:12" s="77" customFormat="1">
      <c r="A478" s="74"/>
      <c r="D478" s="224"/>
      <c r="G478" s="224"/>
      <c r="H478" s="224"/>
      <c r="I478" s="89"/>
      <c r="K478" s="76"/>
      <c r="L478" s="76"/>
    </row>
    <row r="479" spans="1:12" s="77" customFormat="1">
      <c r="A479" s="74"/>
      <c r="D479" s="224"/>
      <c r="G479" s="224"/>
      <c r="H479" s="224"/>
      <c r="I479" s="89"/>
      <c r="K479" s="76"/>
      <c r="L479" s="76"/>
    </row>
    <row r="480" spans="1:12" s="77" customFormat="1">
      <c r="A480" s="74"/>
      <c r="D480" s="224"/>
      <c r="G480" s="224"/>
      <c r="H480" s="224"/>
      <c r="I480" s="89"/>
      <c r="K480" s="76"/>
      <c r="L480" s="76"/>
    </row>
    <row r="481" spans="1:12" s="77" customFormat="1">
      <c r="A481" s="74"/>
      <c r="D481" s="224"/>
      <c r="G481" s="224"/>
      <c r="H481" s="224"/>
      <c r="I481" s="89"/>
      <c r="K481" s="76"/>
      <c r="L481" s="76"/>
    </row>
    <row r="482" spans="1:12" s="77" customFormat="1">
      <c r="A482" s="74"/>
      <c r="D482" s="224"/>
      <c r="G482" s="224"/>
      <c r="H482" s="224"/>
      <c r="I482" s="89"/>
      <c r="K482" s="76"/>
      <c r="L482" s="76"/>
    </row>
    <row r="483" spans="1:12" s="77" customFormat="1">
      <c r="A483" s="74"/>
      <c r="D483" s="224"/>
      <c r="G483" s="224"/>
      <c r="H483" s="224"/>
      <c r="I483" s="89"/>
      <c r="K483" s="76"/>
      <c r="L483" s="76"/>
    </row>
    <row r="484" spans="1:12" s="77" customFormat="1">
      <c r="A484" s="74"/>
      <c r="D484" s="224"/>
      <c r="G484" s="224"/>
      <c r="H484" s="224"/>
      <c r="I484" s="89"/>
      <c r="K484" s="76"/>
      <c r="L484" s="76"/>
    </row>
    <row r="485" spans="1:12" s="77" customFormat="1">
      <c r="A485" s="74"/>
      <c r="D485" s="224"/>
      <c r="G485" s="224"/>
      <c r="H485" s="224"/>
      <c r="I485" s="89"/>
      <c r="K485" s="76"/>
      <c r="L485" s="76"/>
    </row>
    <row r="486" spans="1:12" s="77" customFormat="1">
      <c r="A486" s="74"/>
      <c r="D486" s="224"/>
      <c r="G486" s="224"/>
      <c r="H486" s="224"/>
      <c r="I486" s="89"/>
      <c r="K486" s="76"/>
      <c r="L486" s="76"/>
    </row>
    <row r="487" spans="1:12" s="77" customFormat="1">
      <c r="A487" s="74"/>
      <c r="D487" s="224"/>
      <c r="G487" s="224"/>
      <c r="H487" s="224"/>
      <c r="I487" s="89"/>
      <c r="K487" s="76"/>
      <c r="L487" s="76"/>
    </row>
    <row r="488" spans="1:12" s="77" customFormat="1">
      <c r="A488" s="74"/>
      <c r="D488" s="224"/>
      <c r="G488" s="224"/>
      <c r="H488" s="224"/>
      <c r="I488" s="89"/>
      <c r="K488" s="76"/>
      <c r="L488" s="76"/>
    </row>
    <row r="489" spans="1:12" s="77" customFormat="1">
      <c r="A489" s="74"/>
      <c r="D489" s="224"/>
      <c r="G489" s="224"/>
      <c r="H489" s="224"/>
      <c r="I489" s="89"/>
      <c r="K489" s="76"/>
      <c r="L489" s="76"/>
    </row>
    <row r="490" spans="1:12" s="77" customFormat="1">
      <c r="A490" s="74"/>
      <c r="D490" s="224"/>
      <c r="G490" s="224"/>
      <c r="H490" s="224"/>
      <c r="I490" s="89"/>
      <c r="K490" s="76"/>
      <c r="L490" s="76"/>
    </row>
    <row r="491" spans="1:12" s="77" customFormat="1">
      <c r="A491" s="74"/>
      <c r="D491" s="224"/>
      <c r="G491" s="224"/>
      <c r="H491" s="224"/>
      <c r="I491" s="89"/>
      <c r="K491" s="76"/>
      <c r="L491" s="76"/>
    </row>
    <row r="492" spans="1:12" s="77" customFormat="1">
      <c r="A492" s="74"/>
      <c r="D492" s="224"/>
      <c r="G492" s="224"/>
      <c r="H492" s="224"/>
      <c r="I492" s="89"/>
      <c r="K492" s="76"/>
      <c r="L492" s="76"/>
    </row>
    <row r="493" spans="1:12" s="77" customFormat="1">
      <c r="A493" s="74"/>
      <c r="D493" s="224"/>
      <c r="G493" s="224"/>
      <c r="H493" s="224"/>
      <c r="I493" s="89"/>
      <c r="K493" s="76"/>
      <c r="L493" s="76"/>
    </row>
    <row r="494" spans="1:12" s="77" customFormat="1">
      <c r="A494" s="74"/>
      <c r="D494" s="224"/>
      <c r="G494" s="224"/>
      <c r="H494" s="224"/>
      <c r="I494" s="89"/>
      <c r="K494" s="76"/>
      <c r="L494" s="76"/>
    </row>
    <row r="495" spans="1:12" s="77" customFormat="1">
      <c r="A495" s="74"/>
      <c r="D495" s="224"/>
      <c r="G495" s="224"/>
      <c r="H495" s="224"/>
      <c r="I495" s="89"/>
      <c r="K495" s="76"/>
      <c r="L495" s="76"/>
    </row>
    <row r="496" spans="1:12" s="77" customFormat="1">
      <c r="A496" s="74"/>
      <c r="D496" s="224"/>
      <c r="G496" s="224"/>
      <c r="H496" s="224"/>
      <c r="I496" s="89"/>
      <c r="K496" s="76"/>
      <c r="L496" s="76"/>
    </row>
    <row r="497" spans="1:12" s="77" customFormat="1">
      <c r="A497" s="74"/>
      <c r="D497" s="224"/>
      <c r="G497" s="224"/>
      <c r="H497" s="224"/>
      <c r="I497" s="89"/>
      <c r="K497" s="76"/>
      <c r="L497" s="76"/>
    </row>
    <row r="498" spans="1:12" s="77" customFormat="1">
      <c r="A498" s="74"/>
      <c r="D498" s="224"/>
      <c r="G498" s="224"/>
      <c r="H498" s="224"/>
      <c r="I498" s="89"/>
      <c r="K498" s="76"/>
      <c r="L498" s="76"/>
    </row>
    <row r="499" spans="1:12" s="77" customFormat="1">
      <c r="A499" s="74"/>
      <c r="D499" s="224"/>
      <c r="G499" s="224"/>
      <c r="H499" s="224"/>
      <c r="I499" s="89"/>
      <c r="K499" s="76"/>
      <c r="L499" s="76"/>
    </row>
    <row r="500" spans="1:12" s="77" customFormat="1">
      <c r="A500" s="74"/>
      <c r="D500" s="224"/>
      <c r="G500" s="224"/>
      <c r="H500" s="224"/>
      <c r="I500" s="89"/>
      <c r="K500" s="76"/>
      <c r="L500" s="76"/>
    </row>
    <row r="501" spans="1:12" s="77" customFormat="1">
      <c r="A501" s="74"/>
      <c r="D501" s="224"/>
      <c r="G501" s="224"/>
      <c r="H501" s="224"/>
      <c r="I501" s="89"/>
      <c r="K501" s="76"/>
      <c r="L501" s="76"/>
    </row>
    <row r="502" spans="1:12" s="77" customFormat="1">
      <c r="A502" s="74"/>
      <c r="D502" s="224"/>
      <c r="G502" s="224"/>
      <c r="H502" s="224"/>
      <c r="I502" s="89"/>
      <c r="K502" s="76"/>
      <c r="L502" s="76"/>
    </row>
    <row r="503" spans="1:12" s="77" customFormat="1">
      <c r="A503" s="74"/>
      <c r="D503" s="224"/>
      <c r="G503" s="224"/>
      <c r="H503" s="224"/>
      <c r="I503" s="89"/>
      <c r="K503" s="76"/>
      <c r="L503" s="76"/>
    </row>
    <row r="504" spans="1:12" s="77" customFormat="1">
      <c r="A504" s="74"/>
      <c r="D504" s="224"/>
      <c r="G504" s="224"/>
      <c r="H504" s="224"/>
      <c r="I504" s="89"/>
      <c r="K504" s="76"/>
      <c r="L504" s="76"/>
    </row>
    <row r="505" spans="1:12" s="77" customFormat="1">
      <c r="A505" s="74"/>
      <c r="D505" s="224"/>
      <c r="G505" s="224"/>
      <c r="H505" s="224"/>
      <c r="I505" s="89"/>
      <c r="K505" s="76"/>
      <c r="L505" s="76"/>
    </row>
    <row r="506" spans="1:12" s="77" customFormat="1">
      <c r="A506" s="74"/>
      <c r="D506" s="224"/>
      <c r="G506" s="224"/>
      <c r="H506" s="224"/>
      <c r="I506" s="89"/>
      <c r="K506" s="76"/>
      <c r="L506" s="76"/>
    </row>
    <row r="507" spans="1:12" s="77" customFormat="1">
      <c r="A507" s="74"/>
      <c r="D507" s="224"/>
      <c r="G507" s="224"/>
      <c r="H507" s="224"/>
      <c r="I507" s="89"/>
      <c r="K507" s="76"/>
      <c r="L507" s="76"/>
    </row>
    <row r="508" spans="1:12" s="77" customFormat="1">
      <c r="A508" s="74"/>
      <c r="D508" s="224"/>
      <c r="G508" s="224"/>
      <c r="H508" s="224"/>
      <c r="I508" s="89"/>
      <c r="K508" s="76"/>
      <c r="L508" s="76"/>
    </row>
    <row r="509" spans="1:12" s="77" customFormat="1">
      <c r="A509" s="74"/>
      <c r="D509" s="224"/>
      <c r="G509" s="224"/>
      <c r="H509" s="224"/>
      <c r="I509" s="89"/>
      <c r="K509" s="76"/>
      <c r="L509" s="76"/>
    </row>
    <row r="510" spans="1:12" s="77" customFormat="1">
      <c r="A510" s="74"/>
      <c r="D510" s="224"/>
      <c r="G510" s="224"/>
      <c r="H510" s="224"/>
      <c r="I510" s="89"/>
      <c r="K510" s="76"/>
      <c r="L510" s="76"/>
    </row>
    <row r="511" spans="1:12" s="77" customFormat="1">
      <c r="A511" s="74"/>
      <c r="D511" s="224"/>
      <c r="G511" s="224"/>
      <c r="H511" s="224"/>
      <c r="I511" s="89"/>
      <c r="K511" s="76"/>
      <c r="L511" s="76"/>
    </row>
    <row r="512" spans="1:12" s="77" customFormat="1">
      <c r="A512" s="74"/>
      <c r="D512" s="224"/>
      <c r="G512" s="224"/>
      <c r="H512" s="224"/>
      <c r="I512" s="89"/>
      <c r="K512" s="76"/>
      <c r="L512" s="76"/>
    </row>
    <row r="513" spans="1:12" s="77" customFormat="1">
      <c r="A513" s="74"/>
      <c r="D513" s="224"/>
      <c r="G513" s="224"/>
      <c r="H513" s="224"/>
      <c r="I513" s="89"/>
      <c r="K513" s="76"/>
      <c r="L513" s="76"/>
    </row>
    <row r="514" spans="1:12" s="77" customFormat="1">
      <c r="A514" s="74"/>
      <c r="D514" s="224"/>
      <c r="G514" s="224"/>
      <c r="H514" s="224"/>
      <c r="I514" s="89"/>
      <c r="K514" s="76"/>
      <c r="L514" s="76"/>
    </row>
    <row r="515" spans="1:12" s="77" customFormat="1">
      <c r="A515" s="74"/>
      <c r="D515" s="224"/>
      <c r="G515" s="224"/>
      <c r="H515" s="224"/>
      <c r="I515" s="89"/>
      <c r="K515" s="76"/>
      <c r="L515" s="76"/>
    </row>
    <row r="516" spans="1:12" s="77" customFormat="1">
      <c r="A516" s="74"/>
      <c r="D516" s="224"/>
      <c r="G516" s="224"/>
      <c r="H516" s="224"/>
      <c r="I516" s="89"/>
      <c r="K516" s="76"/>
      <c r="L516" s="76"/>
    </row>
    <row r="517" spans="1:12" s="77" customFormat="1">
      <c r="A517" s="74"/>
      <c r="D517" s="224"/>
      <c r="G517" s="224"/>
      <c r="H517" s="224"/>
      <c r="I517" s="89"/>
      <c r="K517" s="76"/>
      <c r="L517" s="76"/>
    </row>
    <row r="518" spans="1:12" s="77" customFormat="1">
      <c r="A518" s="74"/>
      <c r="D518" s="224"/>
      <c r="G518" s="224"/>
      <c r="H518" s="224"/>
      <c r="I518" s="89"/>
      <c r="K518" s="76"/>
      <c r="L518" s="76"/>
    </row>
    <row r="519" spans="1:12" s="77" customFormat="1">
      <c r="A519" s="74"/>
      <c r="D519" s="224"/>
      <c r="G519" s="224"/>
      <c r="H519" s="224"/>
      <c r="I519" s="89"/>
      <c r="K519" s="76"/>
      <c r="L519" s="76"/>
    </row>
    <row r="520" spans="1:12" s="77" customFormat="1">
      <c r="A520" s="74"/>
      <c r="D520" s="224"/>
      <c r="G520" s="224"/>
      <c r="H520" s="224"/>
      <c r="I520" s="89"/>
      <c r="K520" s="76"/>
      <c r="L520" s="76"/>
    </row>
    <row r="521" spans="1:12" s="77" customFormat="1">
      <c r="A521" s="74"/>
      <c r="D521" s="224"/>
      <c r="G521" s="224"/>
      <c r="H521" s="224"/>
      <c r="I521" s="89"/>
      <c r="K521" s="76"/>
      <c r="L521" s="76"/>
    </row>
    <row r="522" spans="1:12" s="77" customFormat="1">
      <c r="A522" s="74"/>
      <c r="D522" s="224"/>
      <c r="G522" s="224"/>
      <c r="H522" s="224"/>
      <c r="I522" s="89"/>
      <c r="K522" s="76"/>
      <c r="L522" s="76"/>
    </row>
    <row r="523" spans="1:12" s="77" customFormat="1">
      <c r="A523" s="74"/>
      <c r="D523" s="224"/>
      <c r="G523" s="224"/>
      <c r="H523" s="224"/>
      <c r="I523" s="89"/>
      <c r="K523" s="76"/>
      <c r="L523" s="76"/>
    </row>
    <row r="524" spans="1:12" s="77" customFormat="1">
      <c r="A524" s="74"/>
      <c r="D524" s="224"/>
      <c r="G524" s="224"/>
      <c r="H524" s="224"/>
      <c r="I524" s="89"/>
      <c r="K524" s="76"/>
      <c r="L524" s="76"/>
    </row>
    <row r="525" spans="1:12" s="77" customFormat="1">
      <c r="A525" s="74"/>
      <c r="D525" s="224"/>
      <c r="G525" s="224"/>
      <c r="H525" s="224"/>
      <c r="I525" s="89"/>
      <c r="K525" s="76"/>
      <c r="L525" s="76"/>
    </row>
    <row r="526" spans="1:12" s="77" customFormat="1">
      <c r="A526" s="74"/>
      <c r="D526" s="224"/>
      <c r="G526" s="224"/>
      <c r="H526" s="224"/>
      <c r="I526" s="89"/>
      <c r="K526" s="76"/>
      <c r="L526" s="76"/>
    </row>
    <row r="527" spans="1:12" s="77" customFormat="1">
      <c r="A527" s="74"/>
      <c r="D527" s="224"/>
      <c r="G527" s="224"/>
      <c r="H527" s="224"/>
      <c r="I527" s="89"/>
      <c r="K527" s="76"/>
      <c r="L527" s="76"/>
    </row>
    <row r="528" spans="1:12" s="77" customFormat="1">
      <c r="A528" s="74"/>
      <c r="D528" s="224"/>
      <c r="G528" s="224"/>
      <c r="H528" s="224"/>
      <c r="I528" s="89"/>
      <c r="K528" s="76"/>
      <c r="L528" s="76"/>
    </row>
    <row r="529" spans="1:12" s="77" customFormat="1">
      <c r="A529" s="74"/>
      <c r="D529" s="224"/>
      <c r="G529" s="224"/>
      <c r="H529" s="224"/>
      <c r="I529" s="89"/>
      <c r="K529" s="76"/>
      <c r="L529" s="76"/>
    </row>
    <row r="530" spans="1:12" s="77" customFormat="1">
      <c r="A530" s="74"/>
      <c r="D530" s="224"/>
      <c r="G530" s="224"/>
      <c r="H530" s="224"/>
      <c r="I530" s="89"/>
      <c r="K530" s="76"/>
      <c r="L530" s="76"/>
    </row>
    <row r="531" spans="1:12" s="77" customFormat="1">
      <c r="A531" s="74"/>
      <c r="D531" s="224"/>
      <c r="G531" s="224"/>
      <c r="H531" s="224"/>
      <c r="I531" s="89"/>
      <c r="K531" s="76"/>
      <c r="L531" s="76"/>
    </row>
    <row r="532" spans="1:12" s="77" customFormat="1">
      <c r="A532" s="74"/>
      <c r="D532" s="224"/>
      <c r="G532" s="224"/>
      <c r="H532" s="224"/>
      <c r="I532" s="89"/>
      <c r="K532" s="76"/>
      <c r="L532" s="76"/>
    </row>
    <row r="533" spans="1:12" s="77" customFormat="1">
      <c r="A533" s="74"/>
      <c r="D533" s="224"/>
      <c r="G533" s="224"/>
      <c r="H533" s="224"/>
      <c r="I533" s="89"/>
      <c r="K533" s="76"/>
      <c r="L533" s="76"/>
    </row>
    <row r="534" spans="1:12" s="77" customFormat="1">
      <c r="A534" s="74"/>
      <c r="D534" s="224"/>
      <c r="G534" s="224"/>
      <c r="H534" s="224"/>
      <c r="I534" s="89"/>
      <c r="K534" s="76"/>
      <c r="L534" s="76"/>
    </row>
    <row r="535" spans="1:12" s="77" customFormat="1">
      <c r="A535" s="74"/>
      <c r="D535" s="224"/>
      <c r="G535" s="224"/>
      <c r="H535" s="224"/>
      <c r="I535" s="89"/>
      <c r="K535" s="76"/>
      <c r="L535" s="76"/>
    </row>
    <row r="536" spans="1:12" s="77" customFormat="1">
      <c r="A536" s="74"/>
      <c r="D536" s="224"/>
      <c r="G536" s="224"/>
      <c r="H536" s="224"/>
      <c r="I536" s="89"/>
      <c r="K536" s="76"/>
      <c r="L536" s="76"/>
    </row>
    <row r="537" spans="1:12" s="77" customFormat="1">
      <c r="A537" s="74"/>
      <c r="D537" s="224"/>
      <c r="G537" s="224"/>
      <c r="H537" s="224"/>
      <c r="I537" s="89"/>
      <c r="K537" s="76"/>
      <c r="L537" s="76"/>
    </row>
    <row r="538" spans="1:12" s="77" customFormat="1">
      <c r="A538" s="74"/>
      <c r="D538" s="224"/>
      <c r="G538" s="224"/>
      <c r="H538" s="224"/>
      <c r="I538" s="89"/>
      <c r="K538" s="76"/>
      <c r="L538" s="76"/>
    </row>
    <row r="539" spans="1:12" s="77" customFormat="1">
      <c r="A539" s="74"/>
      <c r="D539" s="224"/>
      <c r="G539" s="224"/>
      <c r="H539" s="224"/>
      <c r="I539" s="89"/>
      <c r="K539" s="76"/>
      <c r="L539" s="76"/>
    </row>
    <row r="540" spans="1:12" s="77" customFormat="1">
      <c r="A540" s="74"/>
      <c r="D540" s="224"/>
      <c r="G540" s="224"/>
      <c r="H540" s="224"/>
      <c r="I540" s="89"/>
      <c r="K540" s="76"/>
      <c r="L540" s="76"/>
    </row>
    <row r="541" spans="1:12" s="77" customFormat="1">
      <c r="A541" s="74"/>
      <c r="D541" s="224"/>
      <c r="G541" s="224"/>
      <c r="H541" s="224"/>
      <c r="I541" s="89"/>
      <c r="K541" s="76"/>
      <c r="L541" s="76"/>
    </row>
    <row r="542" spans="1:12" s="77" customFormat="1">
      <c r="A542" s="74"/>
      <c r="D542" s="224"/>
      <c r="G542" s="224"/>
      <c r="H542" s="224"/>
      <c r="I542" s="89"/>
      <c r="K542" s="76"/>
      <c r="L542" s="76"/>
    </row>
    <row r="543" spans="1:12" s="77" customFormat="1">
      <c r="A543" s="74"/>
      <c r="D543" s="224"/>
      <c r="G543" s="224"/>
      <c r="H543" s="224"/>
      <c r="I543" s="89"/>
      <c r="K543" s="76"/>
      <c r="L543" s="76"/>
    </row>
    <row r="544" spans="1:12" s="77" customFormat="1">
      <c r="A544" s="74"/>
      <c r="D544" s="224"/>
      <c r="G544" s="224"/>
      <c r="H544" s="224"/>
      <c r="I544" s="89"/>
      <c r="K544" s="76"/>
      <c r="L544" s="76"/>
    </row>
    <row r="545" spans="1:12" s="77" customFormat="1">
      <c r="A545" s="74"/>
      <c r="D545" s="224"/>
      <c r="G545" s="224"/>
      <c r="H545" s="224"/>
      <c r="I545" s="89"/>
      <c r="K545" s="76"/>
      <c r="L545" s="76"/>
    </row>
    <row r="546" spans="1:12" s="77" customFormat="1">
      <c r="A546" s="74"/>
      <c r="D546" s="224"/>
      <c r="G546" s="224"/>
      <c r="H546" s="224"/>
      <c r="I546" s="89"/>
      <c r="K546" s="76"/>
      <c r="L546" s="76"/>
    </row>
    <row r="547" spans="1:12" s="77" customFormat="1">
      <c r="A547" s="74"/>
      <c r="D547" s="224"/>
      <c r="G547" s="224"/>
      <c r="H547" s="224"/>
      <c r="I547" s="89"/>
      <c r="K547" s="76"/>
      <c r="L547" s="76"/>
    </row>
    <row r="548" spans="1:12" s="77" customFormat="1">
      <c r="A548" s="74"/>
      <c r="D548" s="224"/>
      <c r="G548" s="224"/>
      <c r="H548" s="224"/>
      <c r="I548" s="89"/>
      <c r="K548" s="76"/>
      <c r="L548" s="76"/>
    </row>
    <row r="549" spans="1:12" s="77" customFormat="1">
      <c r="A549" s="74"/>
      <c r="D549" s="224"/>
      <c r="G549" s="224"/>
      <c r="H549" s="224"/>
      <c r="I549" s="89"/>
      <c r="K549" s="76"/>
      <c r="L549" s="76"/>
    </row>
    <row r="550" spans="1:12" s="77" customFormat="1">
      <c r="A550" s="74"/>
      <c r="D550" s="224"/>
      <c r="G550" s="224"/>
      <c r="H550" s="224"/>
      <c r="I550" s="89"/>
      <c r="K550" s="76"/>
      <c r="L550" s="76"/>
    </row>
    <row r="551" spans="1:12" s="77" customFormat="1">
      <c r="A551" s="74"/>
      <c r="D551" s="224"/>
      <c r="G551" s="224"/>
      <c r="H551" s="224"/>
      <c r="I551" s="89"/>
      <c r="K551" s="76"/>
      <c r="L551" s="76"/>
    </row>
    <row r="552" spans="1:12" s="77" customFormat="1">
      <c r="A552" s="74"/>
      <c r="D552" s="224"/>
      <c r="G552" s="224"/>
      <c r="H552" s="224"/>
      <c r="I552" s="89"/>
      <c r="K552" s="76"/>
      <c r="L552" s="76"/>
    </row>
    <row r="553" spans="1:12" s="77" customFormat="1">
      <c r="A553" s="74"/>
      <c r="D553" s="224"/>
      <c r="G553" s="224"/>
      <c r="H553" s="224"/>
      <c r="I553" s="89"/>
      <c r="K553" s="76"/>
      <c r="L553" s="76"/>
    </row>
    <row r="554" spans="1:12" s="77" customFormat="1">
      <c r="A554" s="74"/>
      <c r="D554" s="224"/>
      <c r="G554" s="224"/>
      <c r="H554" s="224"/>
      <c r="I554" s="89"/>
      <c r="K554" s="76"/>
      <c r="L554" s="76"/>
    </row>
    <row r="555" spans="1:12" s="77" customFormat="1">
      <c r="A555" s="74"/>
      <c r="D555" s="224"/>
      <c r="G555" s="224"/>
      <c r="H555" s="224"/>
      <c r="I555" s="89"/>
      <c r="K555" s="76"/>
      <c r="L555" s="76"/>
    </row>
    <row r="556" spans="1:12" s="77" customFormat="1">
      <c r="A556" s="74"/>
      <c r="D556" s="224"/>
      <c r="G556" s="224"/>
      <c r="H556" s="224"/>
      <c r="I556" s="89"/>
      <c r="K556" s="76"/>
      <c r="L556" s="76"/>
    </row>
    <row r="557" spans="1:12" s="77" customFormat="1">
      <c r="A557" s="74"/>
      <c r="D557" s="224"/>
      <c r="G557" s="224"/>
      <c r="H557" s="224"/>
      <c r="I557" s="89"/>
      <c r="K557" s="76"/>
      <c r="L557" s="76"/>
    </row>
  </sheetData>
  <autoFilter ref="A9:L418">
    <filterColumn colId="0">
      <customFilters and="1">
        <customFilter operator="notEqual" val=" "/>
      </customFilters>
    </filterColumn>
  </autoFilter>
  <phoneticPr fontId="0" type="noConversion"/>
  <conditionalFormatting sqref="B21:H418 B3:F20">
    <cfRule type="cellIs" dxfId="21" priority="1" stopIfTrue="1" operator="notEqual">
      <formula>0</formula>
    </cfRule>
  </conditionalFormatting>
  <conditionalFormatting sqref="J3:J418">
    <cfRule type="cellIs" dxfId="20" priority="2" stopIfTrue="1" operator="notEqual">
      <formula>0</formula>
    </cfRule>
  </conditionalFormatting>
  <conditionalFormatting sqref="I3:I418">
    <cfRule type="cellIs" dxfId="19" priority="3" stopIfTrue="1" operator="equal">
      <formula>"a"</formula>
    </cfRule>
    <cfRule type="cellIs" dxfId="18" priority="4" stopIfTrue="1" operator="equal">
      <formula>"N.A."</formula>
    </cfRule>
  </conditionalFormatting>
  <printOptions horizontalCentered="1"/>
  <pageMargins left="0.11811023622047198" right="0.11811023622047198" top="0.66929133858267698" bottom="0.74803149606299202" header="0.27559055118110198" footer="0.23622047244094502"/>
  <pageSetup paperSize="9" scale="80" orientation="landscape" r:id="rId1"/>
  <headerFooter alignWithMargins="0">
    <oddHeader xml:space="preserve">&amp;L&amp;"Tahoma,Grassetto Corsivo"
Referto conclusivo ex art. 37 c. 3 CCNL 22/01/04&amp;C&amp;"Tahoma,Corsivo"Comune di MEDA&amp;R&amp;"Tahoma,Grassetto"Allegato </oddHeader>
    <oddFooter>&amp;L&amp;"Tahoma,Grassetto"&amp;8
Tipo obiettivo&amp;"Arial,Normale"&amp;10
&amp;"Tahoma,Corsivo grassetto"&amp;8P=Programma                                  SVIL=Sviluppo
M=Miglioramento                            I=Innovativo&amp;C /  / 
Nucleo di valutazione&amp;R&amp;P di &amp;N</oddFooter>
  </headerFooter>
  <legacyDrawing r:id="rId2"/>
</worksheet>
</file>

<file path=xl/worksheets/sheet13.xml><?xml version="1.0" encoding="utf-8"?>
<worksheet xmlns="http://schemas.openxmlformats.org/spreadsheetml/2006/main" xmlns:r="http://schemas.openxmlformats.org/officeDocument/2006/relationships">
  <sheetPr codeName="Foglio2" filterMode="1" enableFormatConditionsCalculation="0">
    <tabColor indexed="53"/>
    <pageSetUpPr fitToPage="1"/>
  </sheetPr>
  <dimension ref="A1:AD460"/>
  <sheetViews>
    <sheetView view="pageBreakPreview" topLeftCell="A75" zoomScale="60" zoomScaleNormal="75" workbookViewId="0">
      <selection activeCell="B13" sqref="B13"/>
    </sheetView>
  </sheetViews>
  <sheetFormatPr defaultRowHeight="12.75"/>
  <cols>
    <col min="1" max="1" width="16" style="111" customWidth="1"/>
    <col min="2" max="2" width="62.7109375" style="100" customWidth="1"/>
    <col min="3" max="3" width="6.85546875" style="100" customWidth="1"/>
    <col min="4" max="4" width="38.140625" style="100" hidden="1" customWidth="1"/>
    <col min="5" max="5" width="38" style="100" customWidth="1"/>
    <col min="6" max="6" width="16.7109375" style="100" customWidth="1"/>
    <col min="7" max="10" width="7" style="100" customWidth="1"/>
    <col min="11" max="11" width="10.7109375" style="100" customWidth="1"/>
    <col min="12" max="12" width="7.5703125" style="100" bestFit="1" customWidth="1"/>
    <col min="13" max="13" width="15" style="100" hidden="1" customWidth="1"/>
    <col min="14" max="14" width="14.140625" style="100" hidden="1" customWidth="1"/>
    <col min="15" max="15" width="10.140625" style="100" hidden="1" customWidth="1"/>
    <col min="16" max="16" width="9.140625" style="100" hidden="1" customWidth="1"/>
    <col min="17" max="17" width="10.140625" style="100" hidden="1" customWidth="1"/>
    <col min="18" max="18" width="9.140625" style="100" hidden="1" customWidth="1"/>
    <col min="19" max="19" width="10.140625" style="100" hidden="1" customWidth="1"/>
    <col min="20" max="20" width="18.140625" style="100" hidden="1" customWidth="1"/>
    <col min="21" max="21" width="10.42578125" style="100" customWidth="1"/>
    <col min="22" max="22" width="18.140625" style="191" customWidth="1"/>
    <col min="23" max="26" width="2.85546875" style="100" hidden="1" customWidth="1"/>
    <col min="27" max="27" width="4.5703125" style="201" hidden="1" customWidth="1"/>
    <col min="28" max="28" width="6" style="100" hidden="1" customWidth="1"/>
    <col min="29" max="29" width="8.140625" style="100" hidden="1" customWidth="1"/>
    <col min="30" max="30" width="0" style="100" hidden="1" customWidth="1"/>
    <col min="31" max="16384" width="9.140625" style="100"/>
  </cols>
  <sheetData>
    <row r="1" spans="1:30" s="94" customFormat="1" ht="15" thickBot="1">
      <c r="A1" s="91"/>
      <c r="B1" s="207"/>
      <c r="C1" s="92"/>
      <c r="E1" s="93" t="s">
        <v>42</v>
      </c>
      <c r="F1" s="117">
        <v>0</v>
      </c>
      <c r="H1" s="95"/>
      <c r="I1" s="95"/>
      <c r="J1" s="95"/>
      <c r="K1" s="95"/>
      <c r="L1" s="95"/>
      <c r="M1" s="95"/>
      <c r="U1" s="95"/>
      <c r="V1" s="190"/>
      <c r="AA1" s="200"/>
    </row>
    <row r="2" spans="1:30" s="94" customFormat="1" ht="15" thickBot="1">
      <c r="A2" s="91"/>
      <c r="B2" s="207"/>
      <c r="C2" s="92"/>
      <c r="E2" s="93" t="s">
        <v>9</v>
      </c>
      <c r="F2" s="116" t="str">
        <f>IF(K9&gt;0,F1/K9,"0")</f>
        <v>0</v>
      </c>
      <c r="H2" s="95"/>
      <c r="I2" s="95"/>
      <c r="J2" s="95"/>
      <c r="K2" s="95"/>
      <c r="L2" s="95"/>
      <c r="M2" s="95"/>
      <c r="U2" s="95"/>
      <c r="V2" s="190"/>
      <c r="AA2" s="200"/>
    </row>
    <row r="3" spans="1:30" s="94" customFormat="1" ht="14.25">
      <c r="A3" s="91"/>
      <c r="B3" s="208"/>
      <c r="C3" s="92"/>
      <c r="E3" s="199" t="s">
        <v>88</v>
      </c>
      <c r="F3" s="185" t="str">
        <f>IF($K$9&gt;0,O9/$K$9,"0")</f>
        <v>0</v>
      </c>
      <c r="H3" s="95"/>
      <c r="I3" s="95"/>
      <c r="J3" s="95"/>
      <c r="K3" s="95"/>
      <c r="L3" s="95"/>
      <c r="M3" s="95"/>
      <c r="U3" s="95"/>
      <c r="V3" s="190"/>
      <c r="AA3" s="200"/>
    </row>
    <row r="4" spans="1:30" s="94" customFormat="1" ht="14.25" hidden="1">
      <c r="A4" s="91"/>
      <c r="B4" s="92"/>
      <c r="C4" s="92"/>
      <c r="D4" s="186" t="s">
        <v>85</v>
      </c>
      <c r="E4" s="187" t="str">
        <f>IF($L$9&gt;0,P9/$L$9,"0")</f>
        <v>0</v>
      </c>
      <c r="H4" s="95"/>
      <c r="I4" s="95"/>
      <c r="J4" s="95"/>
      <c r="K4" s="95"/>
      <c r="L4" s="95"/>
      <c r="M4" s="95"/>
      <c r="U4" s="95"/>
      <c r="V4" s="190"/>
      <c r="AA4" s="200"/>
    </row>
    <row r="5" spans="1:30" s="94" customFormat="1" ht="15" hidden="1" thickBot="1">
      <c r="A5" s="91"/>
      <c r="B5" s="92"/>
      <c r="C5" s="92"/>
      <c r="D5" s="188" t="s">
        <v>86</v>
      </c>
      <c r="E5" s="189" t="str">
        <f>IF($L$9&gt;0,W9/$L$9,"0")</f>
        <v>0</v>
      </c>
      <c r="H5" s="95"/>
      <c r="I5" s="95"/>
      <c r="J5" s="95"/>
      <c r="K5" s="95"/>
      <c r="L5" s="95"/>
      <c r="M5" s="95"/>
      <c r="U5" s="95"/>
      <c r="V5" s="190"/>
      <c r="AA5" s="200"/>
    </row>
    <row r="6" spans="1:30" ht="4.5" customHeight="1" thickBot="1">
      <c r="A6" s="96"/>
      <c r="B6" s="97"/>
      <c r="C6" s="97"/>
      <c r="D6" s="97"/>
      <c r="E6" s="48"/>
      <c r="F6" s="98"/>
      <c r="G6" s="99"/>
      <c r="H6" s="48"/>
      <c r="I6" s="48"/>
      <c r="J6" s="48"/>
      <c r="K6" s="48"/>
      <c r="L6" s="48"/>
      <c r="M6" s="48"/>
      <c r="U6" s="48"/>
    </row>
    <row r="7" spans="1:30" ht="18" customHeight="1" thickBot="1">
      <c r="A7" s="101"/>
      <c r="B7" s="102" t="s">
        <v>11</v>
      </c>
      <c r="C7" s="103"/>
      <c r="D7" s="103"/>
      <c r="E7" s="103"/>
      <c r="F7" s="104"/>
      <c r="G7" s="343" t="s">
        <v>12</v>
      </c>
      <c r="H7" s="344"/>
      <c r="I7" s="344"/>
      <c r="J7" s="344"/>
      <c r="K7" s="344"/>
      <c r="L7" s="344"/>
      <c r="M7" s="344"/>
      <c r="N7" s="344"/>
      <c r="O7" s="344"/>
      <c r="P7" s="344"/>
      <c r="Q7" s="344"/>
      <c r="R7" s="344"/>
      <c r="S7" s="344"/>
      <c r="T7" s="344"/>
      <c r="U7" s="345"/>
    </row>
    <row r="8" spans="1:30" ht="123.75" customHeight="1">
      <c r="A8" s="165" t="s">
        <v>43</v>
      </c>
      <c r="B8" s="166" t="s">
        <v>2</v>
      </c>
      <c r="C8" s="167" t="s">
        <v>73</v>
      </c>
      <c r="D8" s="105" t="s">
        <v>47</v>
      </c>
      <c r="E8" s="106" t="s">
        <v>48</v>
      </c>
      <c r="F8" s="168" t="s">
        <v>74</v>
      </c>
      <c r="G8" s="169" t="s">
        <v>75</v>
      </c>
      <c r="H8" s="169" t="s">
        <v>46</v>
      </c>
      <c r="I8" s="169" t="s">
        <v>76</v>
      </c>
      <c r="J8" s="169" t="s">
        <v>77</v>
      </c>
      <c r="K8" s="170" t="s">
        <v>45</v>
      </c>
      <c r="L8" s="171" t="s">
        <v>78</v>
      </c>
      <c r="M8" s="196" t="s">
        <v>10</v>
      </c>
      <c r="N8" s="173" t="s">
        <v>80</v>
      </c>
      <c r="O8" s="197" t="s">
        <v>5</v>
      </c>
      <c r="P8" s="198" t="s">
        <v>83</v>
      </c>
      <c r="Q8" s="197" t="s">
        <v>5</v>
      </c>
      <c r="R8" s="198" t="s">
        <v>84</v>
      </c>
      <c r="S8" s="197" t="s">
        <v>5</v>
      </c>
      <c r="T8" s="196" t="s">
        <v>87</v>
      </c>
      <c r="U8" s="172" t="s">
        <v>79</v>
      </c>
      <c r="V8" s="192"/>
      <c r="W8" s="342" t="s">
        <v>1</v>
      </c>
      <c r="X8" s="342"/>
      <c r="Y8" s="342"/>
      <c r="Z8" s="342"/>
      <c r="AA8" s="342"/>
      <c r="AB8" s="174" t="s">
        <v>45</v>
      </c>
      <c r="AC8" s="174" t="s">
        <v>0</v>
      </c>
      <c r="AD8" s="174" t="s">
        <v>81</v>
      </c>
    </row>
    <row r="9" spans="1:30" ht="24.75" customHeight="1">
      <c r="A9" s="122" t="s">
        <v>51</v>
      </c>
      <c r="B9" s="123" t="s">
        <v>51</v>
      </c>
      <c r="C9" s="124" t="s">
        <v>51</v>
      </c>
      <c r="D9" s="124" t="s">
        <v>51</v>
      </c>
      <c r="E9" s="124" t="s">
        <v>51</v>
      </c>
      <c r="F9" s="176">
        <f>SUM(F10:F418)</f>
        <v>0</v>
      </c>
      <c r="G9" s="118"/>
      <c r="H9" s="118"/>
      <c r="I9" s="118"/>
      <c r="J9" s="118"/>
      <c r="K9" s="119">
        <f>SUM(K10:K418)</f>
        <v>0</v>
      </c>
      <c r="L9" s="119">
        <f>SUM(L10:L418)</f>
        <v>0</v>
      </c>
      <c r="M9" s="120">
        <f>SUM(M10:M418)</f>
        <v>0</v>
      </c>
      <c r="N9" s="121" t="s">
        <v>3</v>
      </c>
      <c r="O9" s="121">
        <f>SUM(O10:O418)</f>
        <v>0</v>
      </c>
      <c r="P9" s="121" t="s">
        <v>3</v>
      </c>
      <c r="Q9" s="121">
        <f>SUM(Q10:Q418)</f>
        <v>0</v>
      </c>
      <c r="R9" s="121" t="s">
        <v>3</v>
      </c>
      <c r="S9" s="121">
        <f>SUM(S10:S418)</f>
        <v>0</v>
      </c>
      <c r="T9" s="120">
        <f>SUM(T10:T418)</f>
        <v>0</v>
      </c>
      <c r="U9" s="177" t="e">
        <f>SUM(U10:U418)</f>
        <v>#DIV/0!</v>
      </c>
      <c r="V9" s="193"/>
    </row>
    <row r="10" spans="1:30" ht="24.75" customHeight="1">
      <c r="A10" s="125"/>
      <c r="B10" s="126"/>
      <c r="C10" s="126"/>
      <c r="D10" s="126"/>
      <c r="E10" s="126"/>
      <c r="F10" s="107"/>
      <c r="G10" s="107"/>
      <c r="H10" s="107"/>
      <c r="I10" s="107"/>
      <c r="J10" s="107"/>
      <c r="K10" s="114">
        <f>$AB10</f>
        <v>0</v>
      </c>
      <c r="L10" s="114">
        <f>$AC10</f>
        <v>0</v>
      </c>
      <c r="M10" s="209">
        <f t="shared" ref="M10:M73" si="0">$F$2*K10</f>
        <v>0</v>
      </c>
      <c r="N10" s="218"/>
      <c r="O10" s="194">
        <f>K10*N10</f>
        <v>0</v>
      </c>
      <c r="P10" s="108"/>
      <c r="Q10" s="113"/>
      <c r="R10" s="108"/>
      <c r="S10" s="113"/>
      <c r="T10" s="195">
        <f>(M10*N10)/100</f>
        <v>0</v>
      </c>
      <c r="U10" s="178" t="e">
        <f>AD10</f>
        <v>#DIV/0!</v>
      </c>
      <c r="V10" s="232" t="e">
        <f>M10/F10</f>
        <v>#DIV/0!</v>
      </c>
      <c r="W10" s="109" t="str">
        <f>IF(G10="A",5,(IF(G10="M",3,(IF(G10="B",1,"")))))</f>
        <v/>
      </c>
      <c r="X10" s="109" t="str">
        <f>IF(H10="A",3,(IF(H10="M",2,IF(H10="b",1,""))))</f>
        <v/>
      </c>
      <c r="Y10" s="109" t="str">
        <f>IF(I10="A",5,(IF(I10="M",3,IF(I10="B",1,""))))</f>
        <v/>
      </c>
      <c r="Z10" s="109" t="str">
        <f>IF(J10="A",5,(IF(J10="M",3,IF(J10="B",1,""))))</f>
        <v/>
      </c>
      <c r="AA10" s="202">
        <f>F10</f>
        <v>0</v>
      </c>
      <c r="AB10" s="110">
        <f>PRODUCT(W10:AA10)</f>
        <v>0</v>
      </c>
      <c r="AC10" s="110">
        <f>PRODUCT(W10:Z10)</f>
        <v>0</v>
      </c>
      <c r="AD10" s="175" t="e">
        <f>L10/$L$9</f>
        <v>#DIV/0!</v>
      </c>
    </row>
    <row r="11" spans="1:30" ht="24.75" customHeight="1">
      <c r="A11" s="125"/>
      <c r="B11" s="126"/>
      <c r="C11" s="126"/>
      <c r="D11" s="126"/>
      <c r="E11" s="126"/>
      <c r="F11" s="107"/>
      <c r="G11" s="107"/>
      <c r="H11" s="107"/>
      <c r="I11" s="107"/>
      <c r="J11" s="107"/>
      <c r="K11" s="114">
        <f t="shared" ref="K11:K74" si="1">$AB11</f>
        <v>0</v>
      </c>
      <c r="L11" s="114">
        <f t="shared" ref="L11:L74" si="2">$AC11</f>
        <v>0</v>
      </c>
      <c r="M11" s="209">
        <f t="shared" si="0"/>
        <v>0</v>
      </c>
      <c r="N11" s="218"/>
      <c r="O11" s="194">
        <f t="shared" ref="O11:O74" si="3">K11*N11</f>
        <v>0</v>
      </c>
      <c r="P11" s="108"/>
      <c r="Q11" s="113"/>
      <c r="R11" s="108"/>
      <c r="S11" s="113"/>
      <c r="T11" s="195">
        <f t="shared" ref="T11:T74" si="4">(M11*N11)/100</f>
        <v>0</v>
      </c>
      <c r="U11" s="178" t="e">
        <f t="shared" ref="U11:U74" si="5">AD11</f>
        <v>#DIV/0!</v>
      </c>
      <c r="V11" s="221" t="e">
        <f t="shared" ref="V11:V49" si="6">M11/F11</f>
        <v>#DIV/0!</v>
      </c>
      <c r="W11" s="109" t="str">
        <f t="shared" ref="W11:W74" si="7">IF(G11="A",5,(IF(G11="M",3,(IF(G11="B",1,"")))))</f>
        <v/>
      </c>
      <c r="X11" s="109" t="str">
        <f t="shared" ref="X11:X74" si="8">IF(H11="A",3,(IF(H11="M",2,IF(H11="b",1,""))))</f>
        <v/>
      </c>
      <c r="Y11" s="109" t="str">
        <f t="shared" ref="Y11:Z74" si="9">IF(I11="A",5,(IF(I11="M",3,IF(I11="B",1,""))))</f>
        <v/>
      </c>
      <c r="Z11" s="109" t="str">
        <f t="shared" si="9"/>
        <v/>
      </c>
      <c r="AA11" s="202">
        <f t="shared" ref="AA11:AA74" si="10">F11</f>
        <v>0</v>
      </c>
      <c r="AB11" s="110">
        <f t="shared" ref="AB11:AB74" si="11">PRODUCT(W11:AA11)</f>
        <v>0</v>
      </c>
      <c r="AC11" s="110">
        <f t="shared" ref="AC11:AC74" si="12">PRODUCT(W11:Z11)</f>
        <v>0</v>
      </c>
      <c r="AD11" s="175" t="e">
        <f t="shared" ref="AD11:AD74" si="13">L11/$L$9</f>
        <v>#DIV/0!</v>
      </c>
    </row>
    <row r="12" spans="1:30" ht="24.75" customHeight="1">
      <c r="A12" s="125"/>
      <c r="B12" s="126"/>
      <c r="C12" s="126"/>
      <c r="D12" s="126"/>
      <c r="E12" s="126"/>
      <c r="F12" s="107"/>
      <c r="G12" s="107"/>
      <c r="H12" s="107"/>
      <c r="I12" s="107"/>
      <c r="J12" s="107"/>
      <c r="K12" s="114">
        <f t="shared" si="1"/>
        <v>0</v>
      </c>
      <c r="L12" s="114">
        <f t="shared" si="2"/>
        <v>0</v>
      </c>
      <c r="M12" s="209">
        <f t="shared" si="0"/>
        <v>0</v>
      </c>
      <c r="N12" s="218"/>
      <c r="O12" s="194">
        <f t="shared" si="3"/>
        <v>0</v>
      </c>
      <c r="P12" s="108"/>
      <c r="Q12" s="113"/>
      <c r="R12" s="108"/>
      <c r="S12" s="113"/>
      <c r="T12" s="195">
        <f t="shared" si="4"/>
        <v>0</v>
      </c>
      <c r="U12" s="178" t="e">
        <f t="shared" si="5"/>
        <v>#DIV/0!</v>
      </c>
      <c r="V12" s="221" t="e">
        <f t="shared" si="6"/>
        <v>#DIV/0!</v>
      </c>
      <c r="W12" s="109" t="str">
        <f t="shared" si="7"/>
        <v/>
      </c>
      <c r="X12" s="109" t="str">
        <f t="shared" si="8"/>
        <v/>
      </c>
      <c r="Y12" s="109" t="str">
        <f t="shared" si="9"/>
        <v/>
      </c>
      <c r="Z12" s="109" t="str">
        <f t="shared" si="9"/>
        <v/>
      </c>
      <c r="AA12" s="202">
        <f t="shared" si="10"/>
        <v>0</v>
      </c>
      <c r="AB12" s="110">
        <f t="shared" si="11"/>
        <v>0</v>
      </c>
      <c r="AC12" s="110">
        <f t="shared" si="12"/>
        <v>0</v>
      </c>
      <c r="AD12" s="175" t="e">
        <f t="shared" si="13"/>
        <v>#DIV/0!</v>
      </c>
    </row>
    <row r="13" spans="1:30" ht="24.75" customHeight="1">
      <c r="A13" s="125"/>
      <c r="B13" s="126"/>
      <c r="C13" s="126"/>
      <c r="D13" s="126"/>
      <c r="E13" s="126"/>
      <c r="F13" s="107"/>
      <c r="G13" s="107"/>
      <c r="H13" s="107"/>
      <c r="I13" s="107"/>
      <c r="J13" s="107"/>
      <c r="K13" s="114">
        <f t="shared" si="1"/>
        <v>0</v>
      </c>
      <c r="L13" s="114">
        <f t="shared" si="2"/>
        <v>0</v>
      </c>
      <c r="M13" s="209">
        <f t="shared" si="0"/>
        <v>0</v>
      </c>
      <c r="N13" s="218"/>
      <c r="O13" s="194">
        <f t="shared" si="3"/>
        <v>0</v>
      </c>
      <c r="P13" s="108"/>
      <c r="Q13" s="113"/>
      <c r="R13" s="108"/>
      <c r="S13" s="113"/>
      <c r="T13" s="195">
        <f t="shared" si="4"/>
        <v>0</v>
      </c>
      <c r="U13" s="178" t="e">
        <f t="shared" si="5"/>
        <v>#DIV/0!</v>
      </c>
      <c r="V13" s="221" t="e">
        <f t="shared" si="6"/>
        <v>#DIV/0!</v>
      </c>
      <c r="W13" s="109" t="str">
        <f t="shared" si="7"/>
        <v/>
      </c>
      <c r="X13" s="109" t="str">
        <f t="shared" si="8"/>
        <v/>
      </c>
      <c r="Y13" s="109" t="str">
        <f t="shared" si="9"/>
        <v/>
      </c>
      <c r="Z13" s="109" t="str">
        <f t="shared" si="9"/>
        <v/>
      </c>
      <c r="AA13" s="202">
        <f t="shared" si="10"/>
        <v>0</v>
      </c>
      <c r="AB13" s="110">
        <f t="shared" si="11"/>
        <v>0</v>
      </c>
      <c r="AC13" s="110">
        <f t="shared" si="12"/>
        <v>0</v>
      </c>
      <c r="AD13" s="175" t="e">
        <f t="shared" si="13"/>
        <v>#DIV/0!</v>
      </c>
    </row>
    <row r="14" spans="1:30" ht="24.75" customHeight="1">
      <c r="A14" s="127"/>
      <c r="B14" s="126"/>
      <c r="C14" s="128"/>
      <c r="D14" s="128"/>
      <c r="E14" s="128"/>
      <c r="F14" s="107"/>
      <c r="G14" s="107"/>
      <c r="H14" s="107"/>
      <c r="I14" s="107"/>
      <c r="J14" s="107"/>
      <c r="K14" s="114">
        <f t="shared" si="1"/>
        <v>0</v>
      </c>
      <c r="L14" s="114">
        <f t="shared" si="2"/>
        <v>0</v>
      </c>
      <c r="M14" s="209">
        <f t="shared" si="0"/>
        <v>0</v>
      </c>
      <c r="N14" s="218"/>
      <c r="O14" s="194">
        <f t="shared" si="3"/>
        <v>0</v>
      </c>
      <c r="P14" s="184"/>
      <c r="Q14" s="115"/>
      <c r="R14" s="184"/>
      <c r="S14" s="113"/>
      <c r="T14" s="195">
        <f t="shared" si="4"/>
        <v>0</v>
      </c>
      <c r="U14" s="178" t="e">
        <f t="shared" si="5"/>
        <v>#DIV/0!</v>
      </c>
      <c r="V14" s="232" t="e">
        <f>M14/F14</f>
        <v>#DIV/0!</v>
      </c>
      <c r="W14" s="109" t="str">
        <f t="shared" si="7"/>
        <v/>
      </c>
      <c r="X14" s="109" t="str">
        <f t="shared" si="8"/>
        <v/>
      </c>
      <c r="Y14" s="109" t="str">
        <f t="shared" si="9"/>
        <v/>
      </c>
      <c r="Z14" s="109" t="str">
        <f t="shared" si="9"/>
        <v/>
      </c>
      <c r="AA14" s="202">
        <f t="shared" si="10"/>
        <v>0</v>
      </c>
      <c r="AB14" s="110">
        <f t="shared" si="11"/>
        <v>0</v>
      </c>
      <c r="AC14" s="110">
        <f t="shared" si="12"/>
        <v>0</v>
      </c>
      <c r="AD14" s="175" t="e">
        <f t="shared" si="13"/>
        <v>#DIV/0!</v>
      </c>
    </row>
    <row r="15" spans="1:30" ht="24.75" customHeight="1">
      <c r="A15" s="127"/>
      <c r="B15" s="126"/>
      <c r="C15" s="128"/>
      <c r="D15" s="128"/>
      <c r="E15" s="128"/>
      <c r="F15" s="107"/>
      <c r="G15" s="107"/>
      <c r="H15" s="107"/>
      <c r="I15" s="107"/>
      <c r="J15" s="107"/>
      <c r="K15" s="114">
        <f t="shared" si="1"/>
        <v>0</v>
      </c>
      <c r="L15" s="114">
        <f t="shared" si="2"/>
        <v>0</v>
      </c>
      <c r="M15" s="209">
        <f t="shared" si="0"/>
        <v>0</v>
      </c>
      <c r="N15" s="218"/>
      <c r="O15" s="194">
        <f t="shared" si="3"/>
        <v>0</v>
      </c>
      <c r="P15" s="184"/>
      <c r="Q15" s="115"/>
      <c r="R15" s="184"/>
      <c r="S15" s="113"/>
      <c r="T15" s="195">
        <f t="shared" si="4"/>
        <v>0</v>
      </c>
      <c r="U15" s="178" t="e">
        <f t="shared" si="5"/>
        <v>#DIV/0!</v>
      </c>
      <c r="V15" s="221" t="e">
        <f t="shared" si="6"/>
        <v>#DIV/0!</v>
      </c>
      <c r="W15" s="109" t="str">
        <f t="shared" si="7"/>
        <v/>
      </c>
      <c r="X15" s="109" t="str">
        <f t="shared" si="8"/>
        <v/>
      </c>
      <c r="Y15" s="109" t="str">
        <f t="shared" si="9"/>
        <v/>
      </c>
      <c r="Z15" s="109" t="str">
        <f t="shared" si="9"/>
        <v/>
      </c>
      <c r="AA15" s="202">
        <f t="shared" si="10"/>
        <v>0</v>
      </c>
      <c r="AB15" s="110">
        <f t="shared" si="11"/>
        <v>0</v>
      </c>
      <c r="AC15" s="110">
        <f t="shared" si="12"/>
        <v>0</v>
      </c>
      <c r="AD15" s="175" t="e">
        <f t="shared" si="13"/>
        <v>#DIV/0!</v>
      </c>
    </row>
    <row r="16" spans="1:30" ht="24.75" customHeight="1">
      <c r="A16" s="127"/>
      <c r="B16" s="126"/>
      <c r="C16" s="128"/>
      <c r="D16" s="128"/>
      <c r="E16" s="128"/>
      <c r="F16" s="107"/>
      <c r="G16" s="107"/>
      <c r="H16" s="107"/>
      <c r="I16" s="107"/>
      <c r="J16" s="107"/>
      <c r="K16" s="114">
        <f t="shared" si="1"/>
        <v>0</v>
      </c>
      <c r="L16" s="114">
        <f t="shared" si="2"/>
        <v>0</v>
      </c>
      <c r="M16" s="209">
        <f t="shared" si="0"/>
        <v>0</v>
      </c>
      <c r="N16" s="218"/>
      <c r="O16" s="194">
        <f t="shared" si="3"/>
        <v>0</v>
      </c>
      <c r="P16" s="184"/>
      <c r="Q16" s="115"/>
      <c r="R16" s="184"/>
      <c r="S16" s="113"/>
      <c r="T16" s="195">
        <f t="shared" si="4"/>
        <v>0</v>
      </c>
      <c r="U16" s="178" t="e">
        <f t="shared" si="5"/>
        <v>#DIV/0!</v>
      </c>
      <c r="V16" s="221" t="e">
        <f t="shared" si="6"/>
        <v>#DIV/0!</v>
      </c>
      <c r="W16" s="109" t="str">
        <f t="shared" si="7"/>
        <v/>
      </c>
      <c r="X16" s="109" t="str">
        <f t="shared" si="8"/>
        <v/>
      </c>
      <c r="Y16" s="109" t="str">
        <f t="shared" si="9"/>
        <v/>
      </c>
      <c r="Z16" s="109" t="str">
        <f t="shared" si="9"/>
        <v/>
      </c>
      <c r="AA16" s="202">
        <f t="shared" si="10"/>
        <v>0</v>
      </c>
      <c r="AB16" s="110">
        <f t="shared" si="11"/>
        <v>0</v>
      </c>
      <c r="AC16" s="110">
        <f t="shared" si="12"/>
        <v>0</v>
      </c>
      <c r="AD16" s="175" t="e">
        <f t="shared" si="13"/>
        <v>#DIV/0!</v>
      </c>
    </row>
    <row r="17" spans="2:30" ht="24.75" customHeight="1">
      <c r="B17" s="126"/>
      <c r="F17" s="107"/>
      <c r="G17" s="107"/>
      <c r="H17" s="107"/>
      <c r="I17" s="107"/>
      <c r="J17" s="107"/>
      <c r="K17" s="114">
        <f t="shared" si="1"/>
        <v>0</v>
      </c>
      <c r="L17" s="114">
        <f t="shared" si="2"/>
        <v>0</v>
      </c>
      <c r="M17" s="209">
        <f t="shared" si="0"/>
        <v>0</v>
      </c>
      <c r="N17" s="218"/>
      <c r="O17" s="194">
        <f t="shared" si="3"/>
        <v>0</v>
      </c>
      <c r="P17" s="184"/>
      <c r="Q17" s="115"/>
      <c r="R17" s="184"/>
      <c r="S17" s="113"/>
      <c r="T17" s="195">
        <f t="shared" si="4"/>
        <v>0</v>
      </c>
      <c r="U17" s="178" t="e">
        <f t="shared" si="5"/>
        <v>#DIV/0!</v>
      </c>
      <c r="V17" s="221" t="e">
        <f t="shared" si="6"/>
        <v>#DIV/0!</v>
      </c>
      <c r="W17" s="109" t="str">
        <f t="shared" si="7"/>
        <v/>
      </c>
      <c r="X17" s="109" t="str">
        <f t="shared" si="8"/>
        <v/>
      </c>
      <c r="Y17" s="109" t="str">
        <f t="shared" si="9"/>
        <v/>
      </c>
      <c r="Z17" s="109" t="str">
        <f t="shared" si="9"/>
        <v/>
      </c>
      <c r="AA17" s="202">
        <f t="shared" si="10"/>
        <v>0</v>
      </c>
      <c r="AB17" s="110">
        <f t="shared" si="11"/>
        <v>0</v>
      </c>
      <c r="AC17" s="110">
        <f t="shared" si="12"/>
        <v>0</v>
      </c>
      <c r="AD17" s="175" t="e">
        <f t="shared" si="13"/>
        <v>#DIV/0!</v>
      </c>
    </row>
    <row r="18" spans="2:30" ht="24.75" customHeight="1">
      <c r="B18" s="126"/>
      <c r="F18" s="107"/>
      <c r="G18" s="107"/>
      <c r="H18" s="107"/>
      <c r="I18" s="107"/>
      <c r="J18" s="107"/>
      <c r="K18" s="114">
        <f t="shared" si="1"/>
        <v>0</v>
      </c>
      <c r="L18" s="114">
        <f t="shared" si="2"/>
        <v>0</v>
      </c>
      <c r="M18" s="209">
        <f t="shared" si="0"/>
        <v>0</v>
      </c>
      <c r="N18" s="218"/>
      <c r="O18" s="194">
        <f t="shared" si="3"/>
        <v>0</v>
      </c>
      <c r="P18" s="184"/>
      <c r="Q18" s="115"/>
      <c r="R18" s="184"/>
      <c r="S18" s="113"/>
      <c r="T18" s="195">
        <f t="shared" si="4"/>
        <v>0</v>
      </c>
      <c r="U18" s="178" t="e">
        <f t="shared" si="5"/>
        <v>#DIV/0!</v>
      </c>
      <c r="V18" s="221" t="e">
        <f t="shared" si="6"/>
        <v>#DIV/0!</v>
      </c>
      <c r="W18" s="109" t="str">
        <f t="shared" si="7"/>
        <v/>
      </c>
      <c r="X18" s="109" t="str">
        <f t="shared" si="8"/>
        <v/>
      </c>
      <c r="Y18" s="109" t="str">
        <f t="shared" si="9"/>
        <v/>
      </c>
      <c r="Z18" s="109" t="str">
        <f t="shared" si="9"/>
        <v/>
      </c>
      <c r="AA18" s="202">
        <f t="shared" si="10"/>
        <v>0</v>
      </c>
      <c r="AB18" s="110">
        <f t="shared" si="11"/>
        <v>0</v>
      </c>
      <c r="AC18" s="110">
        <f t="shared" si="12"/>
        <v>0</v>
      </c>
      <c r="AD18" s="175" t="e">
        <f t="shared" si="13"/>
        <v>#DIV/0!</v>
      </c>
    </row>
    <row r="19" spans="2:30" ht="24.75" customHeight="1">
      <c r="B19" s="126"/>
      <c r="F19" s="107"/>
      <c r="G19" s="107"/>
      <c r="H19" s="107"/>
      <c r="I19" s="107"/>
      <c r="J19" s="107"/>
      <c r="K19" s="114">
        <f t="shared" si="1"/>
        <v>0</v>
      </c>
      <c r="L19" s="114">
        <f t="shared" si="2"/>
        <v>0</v>
      </c>
      <c r="M19" s="209">
        <f t="shared" si="0"/>
        <v>0</v>
      </c>
      <c r="N19" s="218"/>
      <c r="O19" s="194">
        <f t="shared" si="3"/>
        <v>0</v>
      </c>
      <c r="P19" s="184"/>
      <c r="Q19" s="115"/>
      <c r="R19" s="184"/>
      <c r="S19" s="113"/>
      <c r="T19" s="195">
        <f t="shared" si="4"/>
        <v>0</v>
      </c>
      <c r="U19" s="178" t="e">
        <f t="shared" si="5"/>
        <v>#DIV/0!</v>
      </c>
      <c r="V19" s="221" t="e">
        <f t="shared" si="6"/>
        <v>#DIV/0!</v>
      </c>
      <c r="W19" s="109" t="str">
        <f t="shared" si="7"/>
        <v/>
      </c>
      <c r="X19" s="109" t="str">
        <f t="shared" si="8"/>
        <v/>
      </c>
      <c r="Y19" s="109" t="str">
        <f t="shared" si="9"/>
        <v/>
      </c>
      <c r="Z19" s="109" t="str">
        <f t="shared" si="9"/>
        <v/>
      </c>
      <c r="AA19" s="202">
        <f t="shared" si="10"/>
        <v>0</v>
      </c>
      <c r="AB19" s="110">
        <f t="shared" si="11"/>
        <v>0</v>
      </c>
      <c r="AC19" s="110">
        <f t="shared" si="12"/>
        <v>0</v>
      </c>
      <c r="AD19" s="175" t="e">
        <f t="shared" si="13"/>
        <v>#DIV/0!</v>
      </c>
    </row>
    <row r="20" spans="2:30" ht="24.75" customHeight="1">
      <c r="B20" s="126"/>
      <c r="F20" s="107"/>
      <c r="G20" s="107"/>
      <c r="H20" s="107"/>
      <c r="I20" s="107"/>
      <c r="J20" s="107"/>
      <c r="K20" s="114">
        <f t="shared" si="1"/>
        <v>0</v>
      </c>
      <c r="L20" s="114">
        <f t="shared" si="2"/>
        <v>0</v>
      </c>
      <c r="M20" s="209">
        <f t="shared" si="0"/>
        <v>0</v>
      </c>
      <c r="N20" s="218"/>
      <c r="O20" s="194">
        <f t="shared" si="3"/>
        <v>0</v>
      </c>
      <c r="P20" s="184"/>
      <c r="Q20" s="115"/>
      <c r="R20" s="184"/>
      <c r="S20" s="113"/>
      <c r="T20" s="195">
        <f t="shared" si="4"/>
        <v>0</v>
      </c>
      <c r="U20" s="178" t="e">
        <f t="shared" si="5"/>
        <v>#DIV/0!</v>
      </c>
      <c r="V20" s="221" t="e">
        <f t="shared" si="6"/>
        <v>#DIV/0!</v>
      </c>
      <c r="W20" s="109" t="str">
        <f t="shared" si="7"/>
        <v/>
      </c>
      <c r="X20" s="109" t="str">
        <f t="shared" si="8"/>
        <v/>
      </c>
      <c r="Y20" s="109" t="str">
        <f t="shared" si="9"/>
        <v/>
      </c>
      <c r="Z20" s="109" t="str">
        <f t="shared" si="9"/>
        <v/>
      </c>
      <c r="AA20" s="202">
        <f t="shared" si="10"/>
        <v>0</v>
      </c>
      <c r="AB20" s="110">
        <f t="shared" si="11"/>
        <v>0</v>
      </c>
      <c r="AC20" s="110">
        <f t="shared" si="12"/>
        <v>0</v>
      </c>
      <c r="AD20" s="175" t="e">
        <f t="shared" si="13"/>
        <v>#DIV/0!</v>
      </c>
    </row>
    <row r="21" spans="2:30" ht="24.75" customHeight="1">
      <c r="B21" s="126"/>
      <c r="F21" s="107"/>
      <c r="G21" s="107"/>
      <c r="H21" s="107"/>
      <c r="I21" s="107"/>
      <c r="J21" s="107"/>
      <c r="K21" s="114">
        <f t="shared" si="1"/>
        <v>0</v>
      </c>
      <c r="L21" s="114">
        <f t="shared" si="2"/>
        <v>0</v>
      </c>
      <c r="M21" s="209">
        <f t="shared" si="0"/>
        <v>0</v>
      </c>
      <c r="N21" s="218"/>
      <c r="O21" s="194">
        <f t="shared" si="3"/>
        <v>0</v>
      </c>
      <c r="P21" s="184"/>
      <c r="Q21" s="115"/>
      <c r="R21" s="184"/>
      <c r="S21" s="113"/>
      <c r="T21" s="195">
        <f t="shared" si="4"/>
        <v>0</v>
      </c>
      <c r="U21" s="178" t="e">
        <f t="shared" si="5"/>
        <v>#DIV/0!</v>
      </c>
      <c r="V21" s="221" t="e">
        <f t="shared" si="6"/>
        <v>#DIV/0!</v>
      </c>
      <c r="W21" s="109" t="str">
        <f t="shared" si="7"/>
        <v/>
      </c>
      <c r="X21" s="109" t="str">
        <f t="shared" si="8"/>
        <v/>
      </c>
      <c r="Y21" s="109" t="str">
        <f t="shared" si="9"/>
        <v/>
      </c>
      <c r="Z21" s="109" t="str">
        <f t="shared" si="9"/>
        <v/>
      </c>
      <c r="AA21" s="202">
        <f t="shared" si="10"/>
        <v>0</v>
      </c>
      <c r="AB21" s="110">
        <f t="shared" si="11"/>
        <v>0</v>
      </c>
      <c r="AC21" s="110">
        <f t="shared" si="12"/>
        <v>0</v>
      </c>
      <c r="AD21" s="175" t="e">
        <f t="shared" si="13"/>
        <v>#DIV/0!</v>
      </c>
    </row>
    <row r="22" spans="2:30" ht="24.75" customHeight="1">
      <c r="B22" s="126"/>
      <c r="F22" s="107"/>
      <c r="G22" s="107"/>
      <c r="H22" s="107"/>
      <c r="I22" s="107"/>
      <c r="J22" s="107"/>
      <c r="K22" s="114">
        <f t="shared" si="1"/>
        <v>0</v>
      </c>
      <c r="L22" s="114">
        <f t="shared" si="2"/>
        <v>0</v>
      </c>
      <c r="M22" s="209">
        <f t="shared" si="0"/>
        <v>0</v>
      </c>
      <c r="N22" s="218"/>
      <c r="O22" s="194">
        <f t="shared" si="3"/>
        <v>0</v>
      </c>
      <c r="P22" s="184"/>
      <c r="Q22" s="115"/>
      <c r="R22" s="184"/>
      <c r="S22" s="113"/>
      <c r="T22" s="195">
        <f t="shared" si="4"/>
        <v>0</v>
      </c>
      <c r="U22" s="178" t="e">
        <f t="shared" si="5"/>
        <v>#DIV/0!</v>
      </c>
      <c r="V22" s="221" t="e">
        <f t="shared" si="6"/>
        <v>#DIV/0!</v>
      </c>
      <c r="W22" s="109" t="str">
        <f t="shared" si="7"/>
        <v/>
      </c>
      <c r="X22" s="109" t="str">
        <f t="shared" si="8"/>
        <v/>
      </c>
      <c r="Y22" s="109" t="str">
        <f t="shared" si="9"/>
        <v/>
      </c>
      <c r="Z22" s="109" t="str">
        <f t="shared" si="9"/>
        <v/>
      </c>
      <c r="AA22" s="202">
        <f t="shared" si="10"/>
        <v>0</v>
      </c>
      <c r="AB22" s="110">
        <f t="shared" si="11"/>
        <v>0</v>
      </c>
      <c r="AC22" s="110">
        <f t="shared" si="12"/>
        <v>0</v>
      </c>
      <c r="AD22" s="175" t="e">
        <f t="shared" si="13"/>
        <v>#DIV/0!</v>
      </c>
    </row>
    <row r="23" spans="2:30" ht="24.75" customHeight="1">
      <c r="B23" s="126"/>
      <c r="F23" s="107"/>
      <c r="G23" s="107"/>
      <c r="H23" s="107"/>
      <c r="I23" s="107"/>
      <c r="J23" s="107"/>
      <c r="K23" s="114">
        <f t="shared" si="1"/>
        <v>0</v>
      </c>
      <c r="L23" s="114">
        <f t="shared" si="2"/>
        <v>0</v>
      </c>
      <c r="M23" s="209">
        <f t="shared" si="0"/>
        <v>0</v>
      </c>
      <c r="N23" s="218"/>
      <c r="O23" s="194">
        <f t="shared" si="3"/>
        <v>0</v>
      </c>
      <c r="P23" s="184"/>
      <c r="Q23" s="115"/>
      <c r="R23" s="184"/>
      <c r="S23" s="113"/>
      <c r="T23" s="195">
        <f t="shared" si="4"/>
        <v>0</v>
      </c>
      <c r="U23" s="178" t="e">
        <f t="shared" si="5"/>
        <v>#DIV/0!</v>
      </c>
      <c r="V23" s="221" t="e">
        <f t="shared" si="6"/>
        <v>#DIV/0!</v>
      </c>
      <c r="W23" s="109" t="str">
        <f t="shared" si="7"/>
        <v/>
      </c>
      <c r="X23" s="109" t="str">
        <f t="shared" si="8"/>
        <v/>
      </c>
      <c r="Y23" s="109" t="str">
        <f t="shared" si="9"/>
        <v/>
      </c>
      <c r="Z23" s="109" t="str">
        <f t="shared" si="9"/>
        <v/>
      </c>
      <c r="AA23" s="202">
        <f t="shared" si="10"/>
        <v>0</v>
      </c>
      <c r="AB23" s="110">
        <f t="shared" si="11"/>
        <v>0</v>
      </c>
      <c r="AC23" s="110">
        <f t="shared" si="12"/>
        <v>0</v>
      </c>
      <c r="AD23" s="175" t="e">
        <f t="shared" si="13"/>
        <v>#DIV/0!</v>
      </c>
    </row>
    <row r="24" spans="2:30" ht="24.75" customHeight="1">
      <c r="B24" s="126"/>
      <c r="F24" s="107"/>
      <c r="G24" s="107"/>
      <c r="H24" s="107"/>
      <c r="I24" s="107"/>
      <c r="J24" s="107"/>
      <c r="K24" s="114">
        <f t="shared" si="1"/>
        <v>0</v>
      </c>
      <c r="L24" s="114">
        <f t="shared" si="2"/>
        <v>0</v>
      </c>
      <c r="M24" s="209">
        <f t="shared" si="0"/>
        <v>0</v>
      </c>
      <c r="N24" s="218"/>
      <c r="O24" s="194">
        <f t="shared" si="3"/>
        <v>0</v>
      </c>
      <c r="P24" s="184"/>
      <c r="Q24" s="115"/>
      <c r="R24" s="184"/>
      <c r="S24" s="113"/>
      <c r="T24" s="195">
        <f t="shared" si="4"/>
        <v>0</v>
      </c>
      <c r="U24" s="178" t="e">
        <f t="shared" si="5"/>
        <v>#DIV/0!</v>
      </c>
      <c r="V24" s="221" t="e">
        <f t="shared" si="6"/>
        <v>#DIV/0!</v>
      </c>
      <c r="W24" s="109" t="str">
        <f t="shared" si="7"/>
        <v/>
      </c>
      <c r="X24" s="109" t="str">
        <f t="shared" si="8"/>
        <v/>
      </c>
      <c r="Y24" s="109" t="str">
        <f t="shared" si="9"/>
        <v/>
      </c>
      <c r="Z24" s="109" t="str">
        <f t="shared" si="9"/>
        <v/>
      </c>
      <c r="AA24" s="202">
        <f t="shared" si="10"/>
        <v>0</v>
      </c>
      <c r="AB24" s="110">
        <f t="shared" si="11"/>
        <v>0</v>
      </c>
      <c r="AC24" s="110">
        <f t="shared" si="12"/>
        <v>0</v>
      </c>
      <c r="AD24" s="175" t="e">
        <f t="shared" si="13"/>
        <v>#DIV/0!</v>
      </c>
    </row>
    <row r="25" spans="2:30" ht="24.75" customHeight="1">
      <c r="B25" s="126"/>
      <c r="F25" s="107"/>
      <c r="G25" s="107"/>
      <c r="H25" s="107"/>
      <c r="I25" s="107"/>
      <c r="J25" s="107"/>
      <c r="K25" s="114">
        <f t="shared" si="1"/>
        <v>0</v>
      </c>
      <c r="L25" s="114">
        <f t="shared" si="2"/>
        <v>0</v>
      </c>
      <c r="M25" s="209">
        <f t="shared" si="0"/>
        <v>0</v>
      </c>
      <c r="N25" s="218"/>
      <c r="O25" s="194">
        <f t="shared" si="3"/>
        <v>0</v>
      </c>
      <c r="P25" s="184"/>
      <c r="Q25" s="115"/>
      <c r="R25" s="184"/>
      <c r="S25" s="113"/>
      <c r="T25" s="195">
        <f t="shared" si="4"/>
        <v>0</v>
      </c>
      <c r="U25" s="178" t="e">
        <f t="shared" si="5"/>
        <v>#DIV/0!</v>
      </c>
      <c r="V25" s="221" t="e">
        <f t="shared" si="6"/>
        <v>#DIV/0!</v>
      </c>
      <c r="W25" s="109" t="str">
        <f t="shared" si="7"/>
        <v/>
      </c>
      <c r="X25" s="109" t="str">
        <f t="shared" si="8"/>
        <v/>
      </c>
      <c r="Y25" s="109" t="str">
        <f t="shared" si="9"/>
        <v/>
      </c>
      <c r="Z25" s="109" t="str">
        <f t="shared" si="9"/>
        <v/>
      </c>
      <c r="AA25" s="202">
        <f t="shared" si="10"/>
        <v>0</v>
      </c>
      <c r="AB25" s="110">
        <f t="shared" si="11"/>
        <v>0</v>
      </c>
      <c r="AC25" s="110">
        <f t="shared" si="12"/>
        <v>0</v>
      </c>
      <c r="AD25" s="175" t="e">
        <f t="shared" si="13"/>
        <v>#DIV/0!</v>
      </c>
    </row>
    <row r="26" spans="2:30" ht="24.75" customHeight="1">
      <c r="B26" s="126"/>
      <c r="F26" s="107"/>
      <c r="G26" s="107"/>
      <c r="H26" s="107"/>
      <c r="I26" s="107"/>
      <c r="J26" s="107"/>
      <c r="K26" s="114">
        <f t="shared" si="1"/>
        <v>0</v>
      </c>
      <c r="L26" s="114">
        <f t="shared" si="2"/>
        <v>0</v>
      </c>
      <c r="M26" s="209">
        <f t="shared" si="0"/>
        <v>0</v>
      </c>
      <c r="N26" s="218"/>
      <c r="O26" s="194">
        <f t="shared" si="3"/>
        <v>0</v>
      </c>
      <c r="P26" s="184"/>
      <c r="Q26" s="115"/>
      <c r="R26" s="184"/>
      <c r="S26" s="113"/>
      <c r="T26" s="195">
        <f t="shared" si="4"/>
        <v>0</v>
      </c>
      <c r="U26" s="178" t="e">
        <f t="shared" si="5"/>
        <v>#DIV/0!</v>
      </c>
      <c r="V26" s="221" t="e">
        <f t="shared" si="6"/>
        <v>#DIV/0!</v>
      </c>
      <c r="W26" s="109" t="str">
        <f t="shared" si="7"/>
        <v/>
      </c>
      <c r="X26" s="109" t="str">
        <f t="shared" si="8"/>
        <v/>
      </c>
      <c r="Y26" s="109" t="str">
        <f t="shared" si="9"/>
        <v/>
      </c>
      <c r="Z26" s="109" t="str">
        <f t="shared" si="9"/>
        <v/>
      </c>
      <c r="AA26" s="202">
        <f t="shared" si="10"/>
        <v>0</v>
      </c>
      <c r="AB26" s="110">
        <f t="shared" si="11"/>
        <v>0</v>
      </c>
      <c r="AC26" s="110">
        <f t="shared" si="12"/>
        <v>0</v>
      </c>
      <c r="AD26" s="175" t="e">
        <f t="shared" si="13"/>
        <v>#DIV/0!</v>
      </c>
    </row>
    <row r="27" spans="2:30" ht="24.75" customHeight="1">
      <c r="B27" s="126"/>
      <c r="F27" s="107"/>
      <c r="G27" s="107"/>
      <c r="H27" s="107"/>
      <c r="I27" s="107"/>
      <c r="J27" s="107"/>
      <c r="K27" s="114">
        <f t="shared" si="1"/>
        <v>0</v>
      </c>
      <c r="L27" s="114">
        <f t="shared" si="2"/>
        <v>0</v>
      </c>
      <c r="M27" s="209">
        <f t="shared" si="0"/>
        <v>0</v>
      </c>
      <c r="N27" s="218"/>
      <c r="O27" s="194">
        <f t="shared" si="3"/>
        <v>0</v>
      </c>
      <c r="P27" s="184"/>
      <c r="Q27" s="115"/>
      <c r="R27" s="184"/>
      <c r="S27" s="113"/>
      <c r="T27" s="195">
        <f t="shared" si="4"/>
        <v>0</v>
      </c>
      <c r="U27" s="178" t="e">
        <f t="shared" si="5"/>
        <v>#DIV/0!</v>
      </c>
      <c r="V27" s="221" t="e">
        <f t="shared" si="6"/>
        <v>#DIV/0!</v>
      </c>
      <c r="W27" s="109" t="str">
        <f t="shared" si="7"/>
        <v/>
      </c>
      <c r="X27" s="109" t="str">
        <f t="shared" si="8"/>
        <v/>
      </c>
      <c r="Y27" s="109" t="str">
        <f t="shared" si="9"/>
        <v/>
      </c>
      <c r="Z27" s="109" t="str">
        <f t="shared" si="9"/>
        <v/>
      </c>
      <c r="AA27" s="202">
        <f t="shared" si="10"/>
        <v>0</v>
      </c>
      <c r="AB27" s="110">
        <f t="shared" si="11"/>
        <v>0</v>
      </c>
      <c r="AC27" s="110">
        <f t="shared" si="12"/>
        <v>0</v>
      </c>
      <c r="AD27" s="175" t="e">
        <f t="shared" si="13"/>
        <v>#DIV/0!</v>
      </c>
    </row>
    <row r="28" spans="2:30" ht="24.75" customHeight="1">
      <c r="B28" s="126"/>
      <c r="F28" s="107"/>
      <c r="G28" s="107"/>
      <c r="H28" s="107"/>
      <c r="I28" s="107"/>
      <c r="J28" s="107"/>
      <c r="K28" s="114">
        <f t="shared" si="1"/>
        <v>0</v>
      </c>
      <c r="L28" s="114">
        <f t="shared" si="2"/>
        <v>0</v>
      </c>
      <c r="M28" s="209">
        <f t="shared" si="0"/>
        <v>0</v>
      </c>
      <c r="N28" s="218"/>
      <c r="O28" s="194">
        <f t="shared" si="3"/>
        <v>0</v>
      </c>
      <c r="P28" s="184"/>
      <c r="Q28" s="115"/>
      <c r="R28" s="184"/>
      <c r="S28" s="113"/>
      <c r="T28" s="195">
        <f t="shared" si="4"/>
        <v>0</v>
      </c>
      <c r="U28" s="178" t="e">
        <f t="shared" si="5"/>
        <v>#DIV/0!</v>
      </c>
      <c r="V28" s="221" t="e">
        <f t="shared" si="6"/>
        <v>#DIV/0!</v>
      </c>
      <c r="W28" s="109" t="str">
        <f t="shared" si="7"/>
        <v/>
      </c>
      <c r="X28" s="109" t="str">
        <f t="shared" si="8"/>
        <v/>
      </c>
      <c r="Y28" s="109" t="str">
        <f t="shared" si="9"/>
        <v/>
      </c>
      <c r="Z28" s="109" t="str">
        <f t="shared" si="9"/>
        <v/>
      </c>
      <c r="AA28" s="202">
        <f t="shared" si="10"/>
        <v>0</v>
      </c>
      <c r="AB28" s="110">
        <f t="shared" si="11"/>
        <v>0</v>
      </c>
      <c r="AC28" s="110">
        <f t="shared" si="12"/>
        <v>0</v>
      </c>
      <c r="AD28" s="175" t="e">
        <f t="shared" si="13"/>
        <v>#DIV/0!</v>
      </c>
    </row>
    <row r="29" spans="2:30" ht="24.75" customHeight="1">
      <c r="B29" s="126"/>
      <c r="F29" s="107"/>
      <c r="G29" s="107"/>
      <c r="H29" s="107"/>
      <c r="I29" s="107"/>
      <c r="J29" s="107"/>
      <c r="K29" s="114">
        <f t="shared" si="1"/>
        <v>0</v>
      </c>
      <c r="L29" s="114">
        <f t="shared" si="2"/>
        <v>0</v>
      </c>
      <c r="M29" s="209">
        <f t="shared" si="0"/>
        <v>0</v>
      </c>
      <c r="N29" s="218"/>
      <c r="O29" s="194">
        <f t="shared" si="3"/>
        <v>0</v>
      </c>
      <c r="P29" s="184"/>
      <c r="Q29" s="115"/>
      <c r="R29" s="184"/>
      <c r="S29" s="113"/>
      <c r="T29" s="195">
        <f t="shared" si="4"/>
        <v>0</v>
      </c>
      <c r="U29" s="178" t="e">
        <f t="shared" si="5"/>
        <v>#DIV/0!</v>
      </c>
      <c r="V29" s="221" t="e">
        <f t="shared" si="6"/>
        <v>#DIV/0!</v>
      </c>
      <c r="W29" s="109" t="str">
        <f t="shared" si="7"/>
        <v/>
      </c>
      <c r="X29" s="109" t="str">
        <f t="shared" si="8"/>
        <v/>
      </c>
      <c r="Y29" s="109" t="str">
        <f t="shared" si="9"/>
        <v/>
      </c>
      <c r="Z29" s="109" t="str">
        <f t="shared" si="9"/>
        <v/>
      </c>
      <c r="AA29" s="202">
        <f t="shared" si="10"/>
        <v>0</v>
      </c>
      <c r="AB29" s="110">
        <f t="shared" si="11"/>
        <v>0</v>
      </c>
      <c r="AC29" s="110">
        <f t="shared" si="12"/>
        <v>0</v>
      </c>
      <c r="AD29" s="175" t="e">
        <f t="shared" si="13"/>
        <v>#DIV/0!</v>
      </c>
    </row>
    <row r="30" spans="2:30" ht="24.75" customHeight="1">
      <c r="B30" s="126"/>
      <c r="F30" s="107"/>
      <c r="G30" s="107"/>
      <c r="H30" s="107"/>
      <c r="I30" s="107"/>
      <c r="J30" s="107"/>
      <c r="K30" s="114">
        <f t="shared" si="1"/>
        <v>0</v>
      </c>
      <c r="L30" s="114">
        <f t="shared" si="2"/>
        <v>0</v>
      </c>
      <c r="M30" s="209">
        <f t="shared" si="0"/>
        <v>0</v>
      </c>
      <c r="N30" s="218"/>
      <c r="O30" s="194">
        <f t="shared" si="3"/>
        <v>0</v>
      </c>
      <c r="P30" s="184"/>
      <c r="Q30" s="115"/>
      <c r="R30" s="184"/>
      <c r="S30" s="113"/>
      <c r="T30" s="195">
        <f t="shared" si="4"/>
        <v>0</v>
      </c>
      <c r="U30" s="178" t="e">
        <f t="shared" si="5"/>
        <v>#DIV/0!</v>
      </c>
      <c r="V30" s="221" t="e">
        <f t="shared" si="6"/>
        <v>#DIV/0!</v>
      </c>
      <c r="W30" s="109" t="str">
        <f t="shared" si="7"/>
        <v/>
      </c>
      <c r="X30" s="109" t="str">
        <f t="shared" si="8"/>
        <v/>
      </c>
      <c r="Y30" s="109" t="str">
        <f t="shared" si="9"/>
        <v/>
      </c>
      <c r="Z30" s="109" t="str">
        <f t="shared" si="9"/>
        <v/>
      </c>
      <c r="AA30" s="202">
        <f t="shared" si="10"/>
        <v>0</v>
      </c>
      <c r="AB30" s="110">
        <f t="shared" si="11"/>
        <v>0</v>
      </c>
      <c r="AC30" s="110">
        <f t="shared" si="12"/>
        <v>0</v>
      </c>
      <c r="AD30" s="175" t="e">
        <f t="shared" si="13"/>
        <v>#DIV/0!</v>
      </c>
    </row>
    <row r="31" spans="2:30" ht="24.75" customHeight="1">
      <c r="B31" s="126"/>
      <c r="F31" s="107"/>
      <c r="G31" s="107"/>
      <c r="H31" s="107"/>
      <c r="I31" s="107"/>
      <c r="J31" s="107"/>
      <c r="K31" s="114">
        <f t="shared" si="1"/>
        <v>0</v>
      </c>
      <c r="L31" s="114">
        <f t="shared" si="2"/>
        <v>0</v>
      </c>
      <c r="M31" s="209">
        <f t="shared" si="0"/>
        <v>0</v>
      </c>
      <c r="N31" s="218"/>
      <c r="O31" s="194">
        <f t="shared" si="3"/>
        <v>0</v>
      </c>
      <c r="P31" s="184"/>
      <c r="Q31" s="115"/>
      <c r="R31" s="184"/>
      <c r="S31" s="113"/>
      <c r="T31" s="195">
        <f t="shared" si="4"/>
        <v>0</v>
      </c>
      <c r="U31" s="178" t="e">
        <f t="shared" si="5"/>
        <v>#DIV/0!</v>
      </c>
      <c r="V31" s="221" t="e">
        <f t="shared" si="6"/>
        <v>#DIV/0!</v>
      </c>
      <c r="W31" s="109" t="str">
        <f t="shared" si="7"/>
        <v/>
      </c>
      <c r="X31" s="109" t="str">
        <f t="shared" si="8"/>
        <v/>
      </c>
      <c r="Y31" s="109" t="str">
        <f t="shared" si="9"/>
        <v/>
      </c>
      <c r="Z31" s="109" t="str">
        <f t="shared" si="9"/>
        <v/>
      </c>
      <c r="AA31" s="202">
        <f t="shared" si="10"/>
        <v>0</v>
      </c>
      <c r="AB31" s="110">
        <f t="shared" si="11"/>
        <v>0</v>
      </c>
      <c r="AC31" s="110">
        <f t="shared" si="12"/>
        <v>0</v>
      </c>
      <c r="AD31" s="175" t="e">
        <f t="shared" si="13"/>
        <v>#DIV/0!</v>
      </c>
    </row>
    <row r="32" spans="2:30" ht="24.75" customHeight="1">
      <c r="B32" s="126"/>
      <c r="F32" s="107"/>
      <c r="G32" s="107"/>
      <c r="H32" s="107"/>
      <c r="I32" s="107"/>
      <c r="J32" s="107"/>
      <c r="K32" s="114">
        <f t="shared" si="1"/>
        <v>0</v>
      </c>
      <c r="L32" s="114">
        <f t="shared" si="2"/>
        <v>0</v>
      </c>
      <c r="M32" s="209">
        <f t="shared" si="0"/>
        <v>0</v>
      </c>
      <c r="N32" s="218"/>
      <c r="O32" s="194">
        <f t="shared" si="3"/>
        <v>0</v>
      </c>
      <c r="P32" s="184"/>
      <c r="Q32" s="115"/>
      <c r="R32" s="184"/>
      <c r="S32" s="113"/>
      <c r="T32" s="195">
        <f t="shared" si="4"/>
        <v>0</v>
      </c>
      <c r="U32" s="178" t="e">
        <f t="shared" si="5"/>
        <v>#DIV/0!</v>
      </c>
      <c r="V32" s="221" t="e">
        <f t="shared" si="6"/>
        <v>#DIV/0!</v>
      </c>
      <c r="W32" s="109" t="str">
        <f t="shared" si="7"/>
        <v/>
      </c>
      <c r="X32" s="109" t="str">
        <f t="shared" si="8"/>
        <v/>
      </c>
      <c r="Y32" s="109" t="str">
        <f t="shared" si="9"/>
        <v/>
      </c>
      <c r="Z32" s="109" t="str">
        <f t="shared" si="9"/>
        <v/>
      </c>
      <c r="AA32" s="202">
        <f t="shared" si="10"/>
        <v>0</v>
      </c>
      <c r="AB32" s="110">
        <f t="shared" si="11"/>
        <v>0</v>
      </c>
      <c r="AC32" s="110">
        <f t="shared" si="12"/>
        <v>0</v>
      </c>
      <c r="AD32" s="175" t="e">
        <f t="shared" si="13"/>
        <v>#DIV/0!</v>
      </c>
    </row>
    <row r="33" spans="2:30" ht="24.75" customHeight="1">
      <c r="B33" s="126"/>
      <c r="F33" s="107"/>
      <c r="G33" s="107"/>
      <c r="H33" s="107"/>
      <c r="I33" s="107"/>
      <c r="J33" s="107"/>
      <c r="K33" s="114">
        <f t="shared" si="1"/>
        <v>0</v>
      </c>
      <c r="L33" s="114">
        <f t="shared" si="2"/>
        <v>0</v>
      </c>
      <c r="M33" s="209">
        <f t="shared" si="0"/>
        <v>0</v>
      </c>
      <c r="N33" s="218"/>
      <c r="O33" s="194">
        <f t="shared" si="3"/>
        <v>0</v>
      </c>
      <c r="P33" s="184"/>
      <c r="Q33" s="115"/>
      <c r="R33" s="184"/>
      <c r="S33" s="113"/>
      <c r="T33" s="195">
        <f t="shared" si="4"/>
        <v>0</v>
      </c>
      <c r="U33" s="178" t="e">
        <f t="shared" si="5"/>
        <v>#DIV/0!</v>
      </c>
      <c r="V33" s="221" t="e">
        <f t="shared" si="6"/>
        <v>#DIV/0!</v>
      </c>
      <c r="W33" s="109" t="str">
        <f t="shared" si="7"/>
        <v/>
      </c>
      <c r="X33" s="109" t="str">
        <f t="shared" si="8"/>
        <v/>
      </c>
      <c r="Y33" s="109" t="str">
        <f t="shared" si="9"/>
        <v/>
      </c>
      <c r="Z33" s="109" t="str">
        <f t="shared" si="9"/>
        <v/>
      </c>
      <c r="AA33" s="202">
        <f t="shared" si="10"/>
        <v>0</v>
      </c>
      <c r="AB33" s="110">
        <f t="shared" si="11"/>
        <v>0</v>
      </c>
      <c r="AC33" s="110">
        <f t="shared" si="12"/>
        <v>0</v>
      </c>
      <c r="AD33" s="175" t="e">
        <f t="shared" si="13"/>
        <v>#DIV/0!</v>
      </c>
    </row>
    <row r="34" spans="2:30" ht="24.75" customHeight="1">
      <c r="B34" s="126"/>
      <c r="F34" s="107"/>
      <c r="G34" s="107"/>
      <c r="H34" s="107"/>
      <c r="I34" s="107"/>
      <c r="J34" s="107"/>
      <c r="K34" s="114">
        <f t="shared" si="1"/>
        <v>0</v>
      </c>
      <c r="L34" s="114">
        <f t="shared" si="2"/>
        <v>0</v>
      </c>
      <c r="M34" s="209">
        <f t="shared" si="0"/>
        <v>0</v>
      </c>
      <c r="N34" s="218"/>
      <c r="O34" s="194">
        <f t="shared" si="3"/>
        <v>0</v>
      </c>
      <c r="P34" s="184"/>
      <c r="Q34" s="115"/>
      <c r="R34" s="184"/>
      <c r="S34" s="113"/>
      <c r="T34" s="195">
        <f t="shared" si="4"/>
        <v>0</v>
      </c>
      <c r="U34" s="178" t="e">
        <f t="shared" si="5"/>
        <v>#DIV/0!</v>
      </c>
      <c r="V34" s="221" t="e">
        <f t="shared" si="6"/>
        <v>#DIV/0!</v>
      </c>
      <c r="W34" s="109" t="str">
        <f t="shared" si="7"/>
        <v/>
      </c>
      <c r="X34" s="109" t="str">
        <f t="shared" si="8"/>
        <v/>
      </c>
      <c r="Y34" s="109" t="str">
        <f t="shared" si="9"/>
        <v/>
      </c>
      <c r="Z34" s="109" t="str">
        <f t="shared" si="9"/>
        <v/>
      </c>
      <c r="AA34" s="202">
        <f t="shared" si="10"/>
        <v>0</v>
      </c>
      <c r="AB34" s="110">
        <f t="shared" si="11"/>
        <v>0</v>
      </c>
      <c r="AC34" s="110">
        <f t="shared" si="12"/>
        <v>0</v>
      </c>
      <c r="AD34" s="175" t="e">
        <f t="shared" si="13"/>
        <v>#DIV/0!</v>
      </c>
    </row>
    <row r="35" spans="2:30" ht="24.75" customHeight="1">
      <c r="B35" s="126"/>
      <c r="F35" s="107"/>
      <c r="G35" s="107"/>
      <c r="H35" s="107"/>
      <c r="I35" s="107"/>
      <c r="J35" s="107"/>
      <c r="K35" s="114">
        <f t="shared" si="1"/>
        <v>0</v>
      </c>
      <c r="L35" s="114">
        <f t="shared" si="2"/>
        <v>0</v>
      </c>
      <c r="M35" s="209">
        <f t="shared" si="0"/>
        <v>0</v>
      </c>
      <c r="N35" s="218"/>
      <c r="O35" s="194">
        <f t="shared" si="3"/>
        <v>0</v>
      </c>
      <c r="P35" s="184"/>
      <c r="Q35" s="115"/>
      <c r="R35" s="184"/>
      <c r="S35" s="113"/>
      <c r="T35" s="195">
        <f t="shared" si="4"/>
        <v>0</v>
      </c>
      <c r="U35" s="178" t="e">
        <f t="shared" si="5"/>
        <v>#DIV/0!</v>
      </c>
      <c r="V35" s="221" t="e">
        <f t="shared" si="6"/>
        <v>#DIV/0!</v>
      </c>
      <c r="W35" s="109" t="str">
        <f t="shared" si="7"/>
        <v/>
      </c>
      <c r="X35" s="109" t="str">
        <f t="shared" si="8"/>
        <v/>
      </c>
      <c r="Y35" s="109" t="str">
        <f t="shared" si="9"/>
        <v/>
      </c>
      <c r="Z35" s="109" t="str">
        <f t="shared" si="9"/>
        <v/>
      </c>
      <c r="AA35" s="202">
        <f t="shared" si="10"/>
        <v>0</v>
      </c>
      <c r="AB35" s="110">
        <f t="shared" si="11"/>
        <v>0</v>
      </c>
      <c r="AC35" s="110">
        <f t="shared" si="12"/>
        <v>0</v>
      </c>
      <c r="AD35" s="175" t="e">
        <f t="shared" si="13"/>
        <v>#DIV/0!</v>
      </c>
    </row>
    <row r="36" spans="2:30" ht="24.75" customHeight="1">
      <c r="B36" s="126"/>
      <c r="F36" s="107"/>
      <c r="G36" s="107"/>
      <c r="H36" s="107"/>
      <c r="I36" s="107"/>
      <c r="J36" s="107"/>
      <c r="K36" s="114">
        <f t="shared" si="1"/>
        <v>0</v>
      </c>
      <c r="L36" s="114">
        <f t="shared" si="2"/>
        <v>0</v>
      </c>
      <c r="M36" s="209">
        <f t="shared" si="0"/>
        <v>0</v>
      </c>
      <c r="N36" s="218"/>
      <c r="O36" s="194">
        <f t="shared" si="3"/>
        <v>0</v>
      </c>
      <c r="P36" s="184"/>
      <c r="Q36" s="115"/>
      <c r="R36" s="184"/>
      <c r="S36" s="113"/>
      <c r="T36" s="195">
        <f t="shared" si="4"/>
        <v>0</v>
      </c>
      <c r="U36" s="178" t="e">
        <f t="shared" si="5"/>
        <v>#DIV/0!</v>
      </c>
      <c r="V36" s="221" t="e">
        <f t="shared" si="6"/>
        <v>#DIV/0!</v>
      </c>
      <c r="W36" s="109" t="str">
        <f t="shared" si="7"/>
        <v/>
      </c>
      <c r="X36" s="109" t="str">
        <f t="shared" si="8"/>
        <v/>
      </c>
      <c r="Y36" s="109" t="str">
        <f t="shared" si="9"/>
        <v/>
      </c>
      <c r="Z36" s="109" t="str">
        <f t="shared" si="9"/>
        <v/>
      </c>
      <c r="AA36" s="202">
        <f t="shared" si="10"/>
        <v>0</v>
      </c>
      <c r="AB36" s="110">
        <f t="shared" si="11"/>
        <v>0</v>
      </c>
      <c r="AC36" s="110">
        <f t="shared" si="12"/>
        <v>0</v>
      </c>
      <c r="AD36" s="175" t="e">
        <f t="shared" si="13"/>
        <v>#DIV/0!</v>
      </c>
    </row>
    <row r="37" spans="2:30" ht="24.75" customHeight="1">
      <c r="B37" s="126"/>
      <c r="F37" s="107"/>
      <c r="G37" s="107"/>
      <c r="H37" s="107"/>
      <c r="I37" s="107"/>
      <c r="J37" s="107"/>
      <c r="K37" s="114">
        <f t="shared" si="1"/>
        <v>0</v>
      </c>
      <c r="L37" s="114">
        <f t="shared" si="2"/>
        <v>0</v>
      </c>
      <c r="M37" s="209">
        <f t="shared" si="0"/>
        <v>0</v>
      </c>
      <c r="N37" s="218"/>
      <c r="O37" s="194">
        <f t="shared" si="3"/>
        <v>0</v>
      </c>
      <c r="P37" s="184"/>
      <c r="Q37" s="115"/>
      <c r="R37" s="184"/>
      <c r="S37" s="113"/>
      <c r="T37" s="195">
        <f t="shared" si="4"/>
        <v>0</v>
      </c>
      <c r="U37" s="178" t="e">
        <f t="shared" si="5"/>
        <v>#DIV/0!</v>
      </c>
      <c r="V37" s="221" t="e">
        <f t="shared" si="6"/>
        <v>#DIV/0!</v>
      </c>
      <c r="W37" s="109" t="str">
        <f t="shared" si="7"/>
        <v/>
      </c>
      <c r="X37" s="109" t="str">
        <f t="shared" si="8"/>
        <v/>
      </c>
      <c r="Y37" s="109" t="str">
        <f t="shared" si="9"/>
        <v/>
      </c>
      <c r="Z37" s="109" t="str">
        <f t="shared" si="9"/>
        <v/>
      </c>
      <c r="AA37" s="202">
        <f t="shared" si="10"/>
        <v>0</v>
      </c>
      <c r="AB37" s="110">
        <f t="shared" si="11"/>
        <v>0</v>
      </c>
      <c r="AC37" s="110">
        <f t="shared" si="12"/>
        <v>0</v>
      </c>
      <c r="AD37" s="175" t="e">
        <f t="shared" si="13"/>
        <v>#DIV/0!</v>
      </c>
    </row>
    <row r="38" spans="2:30" ht="24.75" customHeight="1">
      <c r="B38" s="126"/>
      <c r="F38" s="107"/>
      <c r="G38" s="107"/>
      <c r="H38" s="107"/>
      <c r="I38" s="107"/>
      <c r="J38" s="107"/>
      <c r="K38" s="114">
        <f t="shared" si="1"/>
        <v>0</v>
      </c>
      <c r="L38" s="114">
        <f t="shared" si="2"/>
        <v>0</v>
      </c>
      <c r="M38" s="209">
        <f t="shared" si="0"/>
        <v>0</v>
      </c>
      <c r="N38" s="218"/>
      <c r="O38" s="194">
        <f t="shared" si="3"/>
        <v>0</v>
      </c>
      <c r="P38" s="184"/>
      <c r="Q38" s="115"/>
      <c r="R38" s="184"/>
      <c r="S38" s="113"/>
      <c r="T38" s="195">
        <f t="shared" si="4"/>
        <v>0</v>
      </c>
      <c r="U38" s="178" t="e">
        <f t="shared" si="5"/>
        <v>#DIV/0!</v>
      </c>
      <c r="V38" s="221" t="e">
        <f t="shared" si="6"/>
        <v>#DIV/0!</v>
      </c>
      <c r="W38" s="109" t="str">
        <f t="shared" si="7"/>
        <v/>
      </c>
      <c r="X38" s="109" t="str">
        <f t="shared" si="8"/>
        <v/>
      </c>
      <c r="Y38" s="109" t="str">
        <f t="shared" si="9"/>
        <v/>
      </c>
      <c r="Z38" s="109" t="str">
        <f t="shared" si="9"/>
        <v/>
      </c>
      <c r="AA38" s="202">
        <f t="shared" si="10"/>
        <v>0</v>
      </c>
      <c r="AB38" s="110">
        <f t="shared" si="11"/>
        <v>0</v>
      </c>
      <c r="AC38" s="110">
        <f t="shared" si="12"/>
        <v>0</v>
      </c>
      <c r="AD38" s="175" t="e">
        <f t="shared" si="13"/>
        <v>#DIV/0!</v>
      </c>
    </row>
    <row r="39" spans="2:30" ht="24.75" customHeight="1">
      <c r="B39" s="126"/>
      <c r="F39" s="107"/>
      <c r="G39" s="107"/>
      <c r="H39" s="107"/>
      <c r="I39" s="107"/>
      <c r="J39" s="107"/>
      <c r="K39" s="114">
        <f t="shared" si="1"/>
        <v>0</v>
      </c>
      <c r="L39" s="114">
        <f t="shared" si="2"/>
        <v>0</v>
      </c>
      <c r="M39" s="209">
        <f t="shared" si="0"/>
        <v>0</v>
      </c>
      <c r="N39" s="218"/>
      <c r="O39" s="194">
        <f t="shared" si="3"/>
        <v>0</v>
      </c>
      <c r="P39" s="184"/>
      <c r="Q39" s="115"/>
      <c r="R39" s="184"/>
      <c r="S39" s="113"/>
      <c r="T39" s="195">
        <f t="shared" si="4"/>
        <v>0</v>
      </c>
      <c r="U39" s="178" t="e">
        <f t="shared" si="5"/>
        <v>#DIV/0!</v>
      </c>
      <c r="V39" s="221" t="e">
        <f t="shared" si="6"/>
        <v>#DIV/0!</v>
      </c>
      <c r="W39" s="109" t="str">
        <f t="shared" si="7"/>
        <v/>
      </c>
      <c r="X39" s="109" t="str">
        <f t="shared" si="8"/>
        <v/>
      </c>
      <c r="Y39" s="109" t="str">
        <f t="shared" si="9"/>
        <v/>
      </c>
      <c r="Z39" s="109" t="str">
        <f t="shared" si="9"/>
        <v/>
      </c>
      <c r="AA39" s="202">
        <f t="shared" si="10"/>
        <v>0</v>
      </c>
      <c r="AB39" s="110">
        <f t="shared" si="11"/>
        <v>0</v>
      </c>
      <c r="AC39" s="110">
        <f t="shared" si="12"/>
        <v>0</v>
      </c>
      <c r="AD39" s="175" t="e">
        <f t="shared" si="13"/>
        <v>#DIV/0!</v>
      </c>
    </row>
    <row r="40" spans="2:30" ht="24.75" customHeight="1">
      <c r="B40" s="126"/>
      <c r="F40" s="107"/>
      <c r="G40" s="107"/>
      <c r="H40" s="107"/>
      <c r="I40" s="107"/>
      <c r="J40" s="107"/>
      <c r="K40" s="114">
        <f t="shared" si="1"/>
        <v>0</v>
      </c>
      <c r="L40" s="114">
        <f t="shared" si="2"/>
        <v>0</v>
      </c>
      <c r="M40" s="209">
        <f t="shared" si="0"/>
        <v>0</v>
      </c>
      <c r="N40" s="218"/>
      <c r="O40" s="194">
        <f t="shared" si="3"/>
        <v>0</v>
      </c>
      <c r="P40" s="184"/>
      <c r="Q40" s="115"/>
      <c r="R40" s="184"/>
      <c r="S40" s="113"/>
      <c r="T40" s="195">
        <f t="shared" si="4"/>
        <v>0</v>
      </c>
      <c r="U40" s="178" t="e">
        <f t="shared" si="5"/>
        <v>#DIV/0!</v>
      </c>
      <c r="V40" s="221" t="e">
        <f t="shared" si="6"/>
        <v>#DIV/0!</v>
      </c>
      <c r="W40" s="109" t="str">
        <f t="shared" si="7"/>
        <v/>
      </c>
      <c r="X40" s="109" t="str">
        <f t="shared" si="8"/>
        <v/>
      </c>
      <c r="Y40" s="109" t="str">
        <f t="shared" si="9"/>
        <v/>
      </c>
      <c r="Z40" s="109" t="str">
        <f t="shared" si="9"/>
        <v/>
      </c>
      <c r="AA40" s="202">
        <f t="shared" si="10"/>
        <v>0</v>
      </c>
      <c r="AB40" s="110">
        <f t="shared" si="11"/>
        <v>0</v>
      </c>
      <c r="AC40" s="110">
        <f t="shared" si="12"/>
        <v>0</v>
      </c>
      <c r="AD40" s="175" t="e">
        <f t="shared" si="13"/>
        <v>#DIV/0!</v>
      </c>
    </row>
    <row r="41" spans="2:30" ht="24.75" customHeight="1">
      <c r="B41" s="126"/>
      <c r="F41" s="107"/>
      <c r="G41" s="107"/>
      <c r="H41" s="107"/>
      <c r="I41" s="107"/>
      <c r="J41" s="107"/>
      <c r="K41" s="114">
        <f t="shared" si="1"/>
        <v>0</v>
      </c>
      <c r="L41" s="114">
        <f t="shared" si="2"/>
        <v>0</v>
      </c>
      <c r="M41" s="209">
        <f t="shared" si="0"/>
        <v>0</v>
      </c>
      <c r="N41" s="218"/>
      <c r="O41" s="194">
        <f t="shared" si="3"/>
        <v>0</v>
      </c>
      <c r="P41" s="184"/>
      <c r="Q41" s="115"/>
      <c r="R41" s="184"/>
      <c r="S41" s="113"/>
      <c r="T41" s="195">
        <f t="shared" si="4"/>
        <v>0</v>
      </c>
      <c r="U41" s="178" t="e">
        <f t="shared" si="5"/>
        <v>#DIV/0!</v>
      </c>
      <c r="V41" s="221" t="e">
        <f t="shared" si="6"/>
        <v>#DIV/0!</v>
      </c>
      <c r="W41" s="109" t="str">
        <f t="shared" si="7"/>
        <v/>
      </c>
      <c r="X41" s="109" t="str">
        <f t="shared" si="8"/>
        <v/>
      </c>
      <c r="Y41" s="109" t="str">
        <f t="shared" si="9"/>
        <v/>
      </c>
      <c r="Z41" s="109" t="str">
        <f t="shared" si="9"/>
        <v/>
      </c>
      <c r="AA41" s="202">
        <f t="shared" si="10"/>
        <v>0</v>
      </c>
      <c r="AB41" s="110">
        <f t="shared" si="11"/>
        <v>0</v>
      </c>
      <c r="AC41" s="110">
        <f t="shared" si="12"/>
        <v>0</v>
      </c>
      <c r="AD41" s="175" t="e">
        <f t="shared" si="13"/>
        <v>#DIV/0!</v>
      </c>
    </row>
    <row r="42" spans="2:30" ht="24.75" customHeight="1">
      <c r="B42" s="126"/>
      <c r="F42" s="107"/>
      <c r="G42" s="107"/>
      <c r="H42" s="107"/>
      <c r="I42" s="107"/>
      <c r="J42" s="107"/>
      <c r="K42" s="114">
        <f t="shared" si="1"/>
        <v>0</v>
      </c>
      <c r="L42" s="114">
        <f t="shared" si="2"/>
        <v>0</v>
      </c>
      <c r="M42" s="209">
        <f t="shared" si="0"/>
        <v>0</v>
      </c>
      <c r="N42" s="218"/>
      <c r="O42" s="194">
        <f t="shared" si="3"/>
        <v>0</v>
      </c>
      <c r="P42" s="184"/>
      <c r="Q42" s="115"/>
      <c r="R42" s="184"/>
      <c r="S42" s="113"/>
      <c r="T42" s="195">
        <f t="shared" si="4"/>
        <v>0</v>
      </c>
      <c r="U42" s="178" t="e">
        <f t="shared" si="5"/>
        <v>#DIV/0!</v>
      </c>
      <c r="V42" s="221" t="e">
        <f t="shared" si="6"/>
        <v>#DIV/0!</v>
      </c>
      <c r="W42" s="109" t="str">
        <f t="shared" si="7"/>
        <v/>
      </c>
      <c r="X42" s="109" t="str">
        <f t="shared" si="8"/>
        <v/>
      </c>
      <c r="Y42" s="109" t="str">
        <f t="shared" si="9"/>
        <v/>
      </c>
      <c r="Z42" s="109" t="str">
        <f t="shared" si="9"/>
        <v/>
      </c>
      <c r="AA42" s="202">
        <f t="shared" si="10"/>
        <v>0</v>
      </c>
      <c r="AB42" s="110">
        <f t="shared" si="11"/>
        <v>0</v>
      </c>
      <c r="AC42" s="110">
        <f t="shared" si="12"/>
        <v>0</v>
      </c>
      <c r="AD42" s="175" t="e">
        <f t="shared" si="13"/>
        <v>#DIV/0!</v>
      </c>
    </row>
    <row r="43" spans="2:30" ht="24.75" customHeight="1">
      <c r="B43" s="126"/>
      <c r="F43" s="107"/>
      <c r="G43" s="107"/>
      <c r="H43" s="107"/>
      <c r="I43" s="107"/>
      <c r="J43" s="107"/>
      <c r="K43" s="114">
        <f t="shared" si="1"/>
        <v>0</v>
      </c>
      <c r="L43" s="114">
        <f t="shared" si="2"/>
        <v>0</v>
      </c>
      <c r="M43" s="209">
        <f t="shared" si="0"/>
        <v>0</v>
      </c>
      <c r="N43" s="218"/>
      <c r="O43" s="194">
        <f t="shared" si="3"/>
        <v>0</v>
      </c>
      <c r="P43" s="184"/>
      <c r="Q43" s="115"/>
      <c r="R43" s="184"/>
      <c r="S43" s="113"/>
      <c r="T43" s="195">
        <f t="shared" si="4"/>
        <v>0</v>
      </c>
      <c r="U43" s="178" t="e">
        <f t="shared" si="5"/>
        <v>#DIV/0!</v>
      </c>
      <c r="V43" s="221" t="e">
        <f t="shared" si="6"/>
        <v>#DIV/0!</v>
      </c>
      <c r="W43" s="109" t="str">
        <f t="shared" si="7"/>
        <v/>
      </c>
      <c r="X43" s="109" t="str">
        <f t="shared" si="8"/>
        <v/>
      </c>
      <c r="Y43" s="109" t="str">
        <f t="shared" si="9"/>
        <v/>
      </c>
      <c r="Z43" s="109" t="str">
        <f t="shared" si="9"/>
        <v/>
      </c>
      <c r="AA43" s="202">
        <f t="shared" si="10"/>
        <v>0</v>
      </c>
      <c r="AB43" s="110">
        <f t="shared" si="11"/>
        <v>0</v>
      </c>
      <c r="AC43" s="110">
        <f t="shared" si="12"/>
        <v>0</v>
      </c>
      <c r="AD43" s="175" t="e">
        <f t="shared" si="13"/>
        <v>#DIV/0!</v>
      </c>
    </row>
    <row r="44" spans="2:30" ht="24.75" customHeight="1">
      <c r="B44" s="126"/>
      <c r="F44" s="107"/>
      <c r="G44" s="107"/>
      <c r="H44" s="107"/>
      <c r="I44" s="107"/>
      <c r="J44" s="107"/>
      <c r="K44" s="114">
        <f t="shared" si="1"/>
        <v>0</v>
      </c>
      <c r="L44" s="114">
        <f t="shared" si="2"/>
        <v>0</v>
      </c>
      <c r="M44" s="209">
        <f t="shared" si="0"/>
        <v>0</v>
      </c>
      <c r="N44" s="218"/>
      <c r="O44" s="194">
        <f t="shared" si="3"/>
        <v>0</v>
      </c>
      <c r="P44" s="184"/>
      <c r="Q44" s="115"/>
      <c r="R44" s="184"/>
      <c r="S44" s="113"/>
      <c r="T44" s="195">
        <f t="shared" si="4"/>
        <v>0</v>
      </c>
      <c r="U44" s="178" t="e">
        <f t="shared" si="5"/>
        <v>#DIV/0!</v>
      </c>
      <c r="V44" s="221" t="e">
        <f t="shared" si="6"/>
        <v>#DIV/0!</v>
      </c>
      <c r="W44" s="109" t="str">
        <f t="shared" si="7"/>
        <v/>
      </c>
      <c r="X44" s="109" t="str">
        <f t="shared" si="8"/>
        <v/>
      </c>
      <c r="Y44" s="109" t="str">
        <f t="shared" si="9"/>
        <v/>
      </c>
      <c r="Z44" s="109" t="str">
        <f t="shared" si="9"/>
        <v/>
      </c>
      <c r="AA44" s="202">
        <f t="shared" si="10"/>
        <v>0</v>
      </c>
      <c r="AB44" s="110">
        <f t="shared" si="11"/>
        <v>0</v>
      </c>
      <c r="AC44" s="110">
        <f t="shared" si="12"/>
        <v>0</v>
      </c>
      <c r="AD44" s="175" t="e">
        <f t="shared" si="13"/>
        <v>#DIV/0!</v>
      </c>
    </row>
    <row r="45" spans="2:30" ht="24.75" customHeight="1">
      <c r="B45" s="126"/>
      <c r="F45" s="107"/>
      <c r="G45" s="107"/>
      <c r="H45" s="107"/>
      <c r="I45" s="107"/>
      <c r="J45" s="107"/>
      <c r="K45" s="114">
        <f t="shared" si="1"/>
        <v>0</v>
      </c>
      <c r="L45" s="114">
        <f t="shared" si="2"/>
        <v>0</v>
      </c>
      <c r="M45" s="209">
        <f t="shared" si="0"/>
        <v>0</v>
      </c>
      <c r="N45" s="218"/>
      <c r="O45" s="194">
        <f t="shared" si="3"/>
        <v>0</v>
      </c>
      <c r="P45" s="184"/>
      <c r="Q45" s="115"/>
      <c r="R45" s="184"/>
      <c r="S45" s="113"/>
      <c r="T45" s="195">
        <f t="shared" si="4"/>
        <v>0</v>
      </c>
      <c r="U45" s="178" t="e">
        <f t="shared" si="5"/>
        <v>#DIV/0!</v>
      </c>
      <c r="V45" s="221" t="e">
        <f t="shared" si="6"/>
        <v>#DIV/0!</v>
      </c>
      <c r="W45" s="109" t="str">
        <f t="shared" si="7"/>
        <v/>
      </c>
      <c r="X45" s="109" t="str">
        <f t="shared" si="8"/>
        <v/>
      </c>
      <c r="Y45" s="109" t="str">
        <f t="shared" si="9"/>
        <v/>
      </c>
      <c r="Z45" s="109" t="str">
        <f t="shared" si="9"/>
        <v/>
      </c>
      <c r="AA45" s="202">
        <f t="shared" si="10"/>
        <v>0</v>
      </c>
      <c r="AB45" s="110">
        <f t="shared" si="11"/>
        <v>0</v>
      </c>
      <c r="AC45" s="110">
        <f t="shared" si="12"/>
        <v>0</v>
      </c>
      <c r="AD45" s="175" t="e">
        <f t="shared" si="13"/>
        <v>#DIV/0!</v>
      </c>
    </row>
    <row r="46" spans="2:30" ht="24.75" customHeight="1">
      <c r="B46" s="126"/>
      <c r="F46" s="107"/>
      <c r="G46" s="107"/>
      <c r="H46" s="107"/>
      <c r="I46" s="107"/>
      <c r="J46" s="107"/>
      <c r="K46" s="114">
        <f t="shared" si="1"/>
        <v>0</v>
      </c>
      <c r="L46" s="114">
        <f t="shared" si="2"/>
        <v>0</v>
      </c>
      <c r="M46" s="209">
        <f t="shared" si="0"/>
        <v>0</v>
      </c>
      <c r="N46" s="218"/>
      <c r="O46" s="194">
        <f t="shared" si="3"/>
        <v>0</v>
      </c>
      <c r="P46" s="184"/>
      <c r="Q46" s="115"/>
      <c r="R46" s="184"/>
      <c r="S46" s="113"/>
      <c r="T46" s="195">
        <f t="shared" si="4"/>
        <v>0</v>
      </c>
      <c r="U46" s="178" t="e">
        <f t="shared" si="5"/>
        <v>#DIV/0!</v>
      </c>
      <c r="V46" s="221" t="e">
        <f t="shared" si="6"/>
        <v>#DIV/0!</v>
      </c>
      <c r="W46" s="109" t="str">
        <f t="shared" si="7"/>
        <v/>
      </c>
      <c r="X46" s="109" t="str">
        <f t="shared" si="8"/>
        <v/>
      </c>
      <c r="Y46" s="109" t="str">
        <f t="shared" si="9"/>
        <v/>
      </c>
      <c r="Z46" s="109" t="str">
        <f t="shared" si="9"/>
        <v/>
      </c>
      <c r="AA46" s="202">
        <f t="shared" si="10"/>
        <v>0</v>
      </c>
      <c r="AB46" s="110">
        <f t="shared" si="11"/>
        <v>0</v>
      </c>
      <c r="AC46" s="110">
        <f t="shared" si="12"/>
        <v>0</v>
      </c>
      <c r="AD46" s="175" t="e">
        <f t="shared" si="13"/>
        <v>#DIV/0!</v>
      </c>
    </row>
    <row r="47" spans="2:30" ht="24.75" customHeight="1">
      <c r="B47" s="126"/>
      <c r="F47" s="107"/>
      <c r="G47" s="107"/>
      <c r="H47" s="107"/>
      <c r="I47" s="107"/>
      <c r="J47" s="107"/>
      <c r="K47" s="114">
        <f t="shared" si="1"/>
        <v>0</v>
      </c>
      <c r="L47" s="114">
        <f t="shared" si="2"/>
        <v>0</v>
      </c>
      <c r="M47" s="209">
        <f t="shared" si="0"/>
        <v>0</v>
      </c>
      <c r="N47" s="218"/>
      <c r="O47" s="194">
        <f t="shared" si="3"/>
        <v>0</v>
      </c>
      <c r="P47" s="184"/>
      <c r="Q47" s="115"/>
      <c r="R47" s="184"/>
      <c r="S47" s="113"/>
      <c r="T47" s="195">
        <f t="shared" si="4"/>
        <v>0</v>
      </c>
      <c r="U47" s="178" t="e">
        <f t="shared" si="5"/>
        <v>#DIV/0!</v>
      </c>
      <c r="V47" s="221" t="e">
        <f t="shared" si="6"/>
        <v>#DIV/0!</v>
      </c>
      <c r="W47" s="109" t="str">
        <f t="shared" si="7"/>
        <v/>
      </c>
      <c r="X47" s="109" t="str">
        <f t="shared" si="8"/>
        <v/>
      </c>
      <c r="Y47" s="109" t="str">
        <f t="shared" si="9"/>
        <v/>
      </c>
      <c r="Z47" s="109" t="str">
        <f t="shared" si="9"/>
        <v/>
      </c>
      <c r="AA47" s="202">
        <f t="shared" si="10"/>
        <v>0</v>
      </c>
      <c r="AB47" s="110">
        <f t="shared" si="11"/>
        <v>0</v>
      </c>
      <c r="AC47" s="110">
        <f t="shared" si="12"/>
        <v>0</v>
      </c>
      <c r="AD47" s="175" t="e">
        <f t="shared" si="13"/>
        <v>#DIV/0!</v>
      </c>
    </row>
    <row r="48" spans="2:30" ht="24.75" customHeight="1">
      <c r="B48" s="126"/>
      <c r="F48" s="107"/>
      <c r="G48" s="107"/>
      <c r="H48" s="107"/>
      <c r="I48" s="107"/>
      <c r="J48" s="107"/>
      <c r="K48" s="114">
        <f t="shared" si="1"/>
        <v>0</v>
      </c>
      <c r="L48" s="114">
        <f t="shared" si="2"/>
        <v>0</v>
      </c>
      <c r="M48" s="209">
        <f t="shared" si="0"/>
        <v>0</v>
      </c>
      <c r="N48" s="218"/>
      <c r="O48" s="194">
        <f t="shared" si="3"/>
        <v>0</v>
      </c>
      <c r="P48" s="184"/>
      <c r="Q48" s="115"/>
      <c r="R48" s="184"/>
      <c r="S48" s="113"/>
      <c r="T48" s="195">
        <f t="shared" si="4"/>
        <v>0</v>
      </c>
      <c r="U48" s="178" t="e">
        <f t="shared" si="5"/>
        <v>#DIV/0!</v>
      </c>
      <c r="V48" s="221" t="e">
        <f t="shared" si="6"/>
        <v>#DIV/0!</v>
      </c>
      <c r="W48" s="109" t="str">
        <f t="shared" si="7"/>
        <v/>
      </c>
      <c r="X48" s="109" t="str">
        <f t="shared" si="8"/>
        <v/>
      </c>
      <c r="Y48" s="109" t="str">
        <f t="shared" si="9"/>
        <v/>
      </c>
      <c r="Z48" s="109" t="str">
        <f t="shared" si="9"/>
        <v/>
      </c>
      <c r="AA48" s="202">
        <f t="shared" si="10"/>
        <v>0</v>
      </c>
      <c r="AB48" s="110">
        <f t="shared" si="11"/>
        <v>0</v>
      </c>
      <c r="AC48" s="110">
        <f t="shared" si="12"/>
        <v>0</v>
      </c>
      <c r="AD48" s="175" t="e">
        <f t="shared" si="13"/>
        <v>#DIV/0!</v>
      </c>
    </row>
    <row r="49" spans="2:30" ht="24.75" customHeight="1">
      <c r="B49" s="126"/>
      <c r="F49" s="107"/>
      <c r="G49" s="107"/>
      <c r="H49" s="107"/>
      <c r="I49" s="107"/>
      <c r="J49" s="107"/>
      <c r="K49" s="114">
        <f t="shared" si="1"/>
        <v>0</v>
      </c>
      <c r="L49" s="114">
        <f t="shared" si="2"/>
        <v>0</v>
      </c>
      <c r="M49" s="209">
        <f t="shared" si="0"/>
        <v>0</v>
      </c>
      <c r="N49" s="218"/>
      <c r="O49" s="194">
        <f t="shared" si="3"/>
        <v>0</v>
      </c>
      <c r="P49" s="184"/>
      <c r="Q49" s="115"/>
      <c r="R49" s="184"/>
      <c r="S49" s="113"/>
      <c r="T49" s="195">
        <f t="shared" si="4"/>
        <v>0</v>
      </c>
      <c r="U49" s="178" t="e">
        <f t="shared" si="5"/>
        <v>#DIV/0!</v>
      </c>
      <c r="V49" s="221" t="e">
        <f t="shared" si="6"/>
        <v>#DIV/0!</v>
      </c>
      <c r="W49" s="109" t="str">
        <f t="shared" si="7"/>
        <v/>
      </c>
      <c r="X49" s="109" t="str">
        <f t="shared" si="8"/>
        <v/>
      </c>
      <c r="Y49" s="109" t="str">
        <f t="shared" si="9"/>
        <v/>
      </c>
      <c r="Z49" s="109" t="str">
        <f t="shared" si="9"/>
        <v/>
      </c>
      <c r="AA49" s="202">
        <f t="shared" si="10"/>
        <v>0</v>
      </c>
      <c r="AB49" s="110">
        <f t="shared" si="11"/>
        <v>0</v>
      </c>
      <c r="AC49" s="110">
        <f t="shared" si="12"/>
        <v>0</v>
      </c>
      <c r="AD49" s="175" t="e">
        <f t="shared" si="13"/>
        <v>#DIV/0!</v>
      </c>
    </row>
    <row r="50" spans="2:30" ht="24.75" customHeight="1">
      <c r="B50" s="126"/>
      <c r="F50" s="107"/>
      <c r="G50" s="107"/>
      <c r="H50" s="107"/>
      <c r="I50" s="107"/>
      <c r="J50" s="107"/>
      <c r="K50" s="114">
        <f t="shared" si="1"/>
        <v>0</v>
      </c>
      <c r="L50" s="114">
        <f t="shared" si="2"/>
        <v>0</v>
      </c>
      <c r="M50" s="209">
        <f t="shared" si="0"/>
        <v>0</v>
      </c>
      <c r="N50" s="218"/>
      <c r="O50" s="194">
        <f t="shared" si="3"/>
        <v>0</v>
      </c>
      <c r="P50" s="184"/>
      <c r="Q50" s="115"/>
      <c r="R50" s="184"/>
      <c r="S50" s="113"/>
      <c r="T50" s="195">
        <f t="shared" si="4"/>
        <v>0</v>
      </c>
      <c r="U50" s="178" t="e">
        <f t="shared" si="5"/>
        <v>#DIV/0!</v>
      </c>
      <c r="V50" s="221">
        <f t="shared" ref="V50:V74" si="14">M50*F50</f>
        <v>0</v>
      </c>
      <c r="W50" s="109" t="str">
        <f t="shared" si="7"/>
        <v/>
      </c>
      <c r="X50" s="109" t="str">
        <f t="shared" si="8"/>
        <v/>
      </c>
      <c r="Y50" s="109" t="str">
        <f t="shared" si="9"/>
        <v/>
      </c>
      <c r="Z50" s="109" t="str">
        <f t="shared" si="9"/>
        <v/>
      </c>
      <c r="AA50" s="202">
        <f t="shared" si="10"/>
        <v>0</v>
      </c>
      <c r="AB50" s="110">
        <f t="shared" si="11"/>
        <v>0</v>
      </c>
      <c r="AC50" s="110">
        <f t="shared" si="12"/>
        <v>0</v>
      </c>
      <c r="AD50" s="175" t="e">
        <f t="shared" si="13"/>
        <v>#DIV/0!</v>
      </c>
    </row>
    <row r="51" spans="2:30" ht="24.75" customHeight="1">
      <c r="B51" s="126"/>
      <c r="F51" s="107"/>
      <c r="G51" s="107"/>
      <c r="H51" s="107"/>
      <c r="I51" s="107"/>
      <c r="J51" s="107"/>
      <c r="K51" s="114">
        <f t="shared" si="1"/>
        <v>0</v>
      </c>
      <c r="L51" s="114">
        <f t="shared" si="2"/>
        <v>0</v>
      </c>
      <c r="M51" s="209">
        <f t="shared" si="0"/>
        <v>0</v>
      </c>
      <c r="N51" s="218"/>
      <c r="O51" s="194">
        <f t="shared" si="3"/>
        <v>0</v>
      </c>
      <c r="P51" s="184"/>
      <c r="Q51" s="115"/>
      <c r="R51" s="184"/>
      <c r="S51" s="113"/>
      <c r="T51" s="195">
        <f t="shared" si="4"/>
        <v>0</v>
      </c>
      <c r="U51" s="178" t="e">
        <f t="shared" si="5"/>
        <v>#DIV/0!</v>
      </c>
      <c r="V51" s="221">
        <f t="shared" si="14"/>
        <v>0</v>
      </c>
      <c r="W51" s="109" t="str">
        <f t="shared" si="7"/>
        <v/>
      </c>
      <c r="X51" s="109" t="str">
        <f t="shared" si="8"/>
        <v/>
      </c>
      <c r="Y51" s="109" t="str">
        <f t="shared" si="9"/>
        <v/>
      </c>
      <c r="Z51" s="109" t="str">
        <f t="shared" si="9"/>
        <v/>
      </c>
      <c r="AA51" s="202">
        <f t="shared" si="10"/>
        <v>0</v>
      </c>
      <c r="AB51" s="110">
        <f t="shared" si="11"/>
        <v>0</v>
      </c>
      <c r="AC51" s="110">
        <f t="shared" si="12"/>
        <v>0</v>
      </c>
      <c r="AD51" s="175" t="e">
        <f t="shared" si="13"/>
        <v>#DIV/0!</v>
      </c>
    </row>
    <row r="52" spans="2:30" ht="24.75" customHeight="1">
      <c r="B52" s="126"/>
      <c r="F52" s="107"/>
      <c r="G52" s="107"/>
      <c r="H52" s="107"/>
      <c r="I52" s="107"/>
      <c r="J52" s="107"/>
      <c r="K52" s="114">
        <f t="shared" si="1"/>
        <v>0</v>
      </c>
      <c r="L52" s="114">
        <f t="shared" si="2"/>
        <v>0</v>
      </c>
      <c r="M52" s="209">
        <f t="shared" si="0"/>
        <v>0</v>
      </c>
      <c r="N52" s="218"/>
      <c r="O52" s="194">
        <f t="shared" si="3"/>
        <v>0</v>
      </c>
      <c r="P52" s="184"/>
      <c r="Q52" s="115"/>
      <c r="R52" s="184"/>
      <c r="S52" s="113"/>
      <c r="T52" s="195">
        <f t="shared" si="4"/>
        <v>0</v>
      </c>
      <c r="U52" s="178" t="e">
        <f t="shared" si="5"/>
        <v>#DIV/0!</v>
      </c>
      <c r="V52" s="221">
        <f t="shared" si="14"/>
        <v>0</v>
      </c>
      <c r="W52" s="109" t="str">
        <f t="shared" si="7"/>
        <v/>
      </c>
      <c r="X52" s="109" t="str">
        <f t="shared" si="8"/>
        <v/>
      </c>
      <c r="Y52" s="109" t="str">
        <f t="shared" si="9"/>
        <v/>
      </c>
      <c r="Z52" s="109" t="str">
        <f t="shared" si="9"/>
        <v/>
      </c>
      <c r="AA52" s="202">
        <f t="shared" si="10"/>
        <v>0</v>
      </c>
      <c r="AB52" s="110">
        <f t="shared" si="11"/>
        <v>0</v>
      </c>
      <c r="AC52" s="110">
        <f t="shared" si="12"/>
        <v>0</v>
      </c>
      <c r="AD52" s="175" t="e">
        <f t="shared" si="13"/>
        <v>#DIV/0!</v>
      </c>
    </row>
    <row r="53" spans="2:30" ht="24.75" customHeight="1">
      <c r="B53" s="126"/>
      <c r="F53" s="107"/>
      <c r="G53" s="107"/>
      <c r="H53" s="107"/>
      <c r="I53" s="107"/>
      <c r="J53" s="107"/>
      <c r="K53" s="114">
        <f t="shared" si="1"/>
        <v>0</v>
      </c>
      <c r="L53" s="114">
        <f t="shared" si="2"/>
        <v>0</v>
      </c>
      <c r="M53" s="209">
        <f t="shared" si="0"/>
        <v>0</v>
      </c>
      <c r="N53" s="218"/>
      <c r="O53" s="194">
        <f t="shared" si="3"/>
        <v>0</v>
      </c>
      <c r="P53" s="184"/>
      <c r="Q53" s="115"/>
      <c r="R53" s="184"/>
      <c r="S53" s="113"/>
      <c r="T53" s="195">
        <f t="shared" si="4"/>
        <v>0</v>
      </c>
      <c r="U53" s="178" t="e">
        <f t="shared" si="5"/>
        <v>#DIV/0!</v>
      </c>
      <c r="V53" s="221">
        <f t="shared" si="14"/>
        <v>0</v>
      </c>
      <c r="W53" s="109" t="str">
        <f t="shared" si="7"/>
        <v/>
      </c>
      <c r="X53" s="109" t="str">
        <f t="shared" si="8"/>
        <v/>
      </c>
      <c r="Y53" s="109" t="str">
        <f t="shared" si="9"/>
        <v/>
      </c>
      <c r="Z53" s="109" t="str">
        <f t="shared" si="9"/>
        <v/>
      </c>
      <c r="AA53" s="202">
        <f t="shared" si="10"/>
        <v>0</v>
      </c>
      <c r="AB53" s="110">
        <f t="shared" si="11"/>
        <v>0</v>
      </c>
      <c r="AC53" s="110">
        <f t="shared" si="12"/>
        <v>0</v>
      </c>
      <c r="AD53" s="175" t="e">
        <f t="shared" si="13"/>
        <v>#DIV/0!</v>
      </c>
    </row>
    <row r="54" spans="2:30" ht="24.75" customHeight="1">
      <c r="B54" s="126"/>
      <c r="F54" s="107"/>
      <c r="G54" s="107"/>
      <c r="H54" s="107"/>
      <c r="I54" s="107"/>
      <c r="J54" s="107"/>
      <c r="K54" s="114">
        <f t="shared" si="1"/>
        <v>0</v>
      </c>
      <c r="L54" s="114">
        <f t="shared" si="2"/>
        <v>0</v>
      </c>
      <c r="M54" s="209">
        <f t="shared" si="0"/>
        <v>0</v>
      </c>
      <c r="N54" s="218"/>
      <c r="O54" s="194">
        <f t="shared" si="3"/>
        <v>0</v>
      </c>
      <c r="P54" s="184"/>
      <c r="Q54" s="115"/>
      <c r="R54" s="184"/>
      <c r="S54" s="113"/>
      <c r="T54" s="195">
        <f t="shared" si="4"/>
        <v>0</v>
      </c>
      <c r="U54" s="178" t="e">
        <f t="shared" si="5"/>
        <v>#DIV/0!</v>
      </c>
      <c r="V54" s="221">
        <f t="shared" si="14"/>
        <v>0</v>
      </c>
      <c r="W54" s="109" t="str">
        <f t="shared" si="7"/>
        <v/>
      </c>
      <c r="X54" s="109" t="str">
        <f t="shared" si="8"/>
        <v/>
      </c>
      <c r="Y54" s="109" t="str">
        <f t="shared" si="9"/>
        <v/>
      </c>
      <c r="Z54" s="109" t="str">
        <f t="shared" si="9"/>
        <v/>
      </c>
      <c r="AA54" s="202">
        <f t="shared" si="10"/>
        <v>0</v>
      </c>
      <c r="AB54" s="110">
        <f t="shared" si="11"/>
        <v>0</v>
      </c>
      <c r="AC54" s="110">
        <f t="shared" si="12"/>
        <v>0</v>
      </c>
      <c r="AD54" s="175" t="e">
        <f t="shared" si="13"/>
        <v>#DIV/0!</v>
      </c>
    </row>
    <row r="55" spans="2:30" ht="24.75" customHeight="1">
      <c r="B55" s="126"/>
      <c r="F55" s="107"/>
      <c r="G55" s="107"/>
      <c r="H55" s="107"/>
      <c r="I55" s="107"/>
      <c r="J55" s="107"/>
      <c r="K55" s="114">
        <f t="shared" si="1"/>
        <v>0</v>
      </c>
      <c r="L55" s="114">
        <f t="shared" si="2"/>
        <v>0</v>
      </c>
      <c r="M55" s="209">
        <f t="shared" si="0"/>
        <v>0</v>
      </c>
      <c r="N55" s="218"/>
      <c r="O55" s="194">
        <f t="shared" si="3"/>
        <v>0</v>
      </c>
      <c r="P55" s="184"/>
      <c r="Q55" s="115"/>
      <c r="R55" s="184"/>
      <c r="S55" s="113"/>
      <c r="T55" s="195">
        <f t="shared" si="4"/>
        <v>0</v>
      </c>
      <c r="U55" s="178" t="e">
        <f t="shared" si="5"/>
        <v>#DIV/0!</v>
      </c>
      <c r="V55" s="221">
        <f t="shared" si="14"/>
        <v>0</v>
      </c>
      <c r="W55" s="109" t="str">
        <f t="shared" si="7"/>
        <v/>
      </c>
      <c r="X55" s="109" t="str">
        <f t="shared" si="8"/>
        <v/>
      </c>
      <c r="Y55" s="109" t="str">
        <f t="shared" si="9"/>
        <v/>
      </c>
      <c r="Z55" s="109" t="str">
        <f t="shared" si="9"/>
        <v/>
      </c>
      <c r="AA55" s="202">
        <f t="shared" si="10"/>
        <v>0</v>
      </c>
      <c r="AB55" s="110">
        <f t="shared" si="11"/>
        <v>0</v>
      </c>
      <c r="AC55" s="110">
        <f t="shared" si="12"/>
        <v>0</v>
      </c>
      <c r="AD55" s="175" t="e">
        <f t="shared" si="13"/>
        <v>#DIV/0!</v>
      </c>
    </row>
    <row r="56" spans="2:30" ht="24.75" customHeight="1">
      <c r="B56" s="126"/>
      <c r="F56" s="107"/>
      <c r="G56" s="107"/>
      <c r="H56" s="107"/>
      <c r="I56" s="107"/>
      <c r="J56" s="107"/>
      <c r="K56" s="114">
        <f t="shared" si="1"/>
        <v>0</v>
      </c>
      <c r="L56" s="114">
        <f t="shared" si="2"/>
        <v>0</v>
      </c>
      <c r="M56" s="209">
        <f t="shared" si="0"/>
        <v>0</v>
      </c>
      <c r="N56" s="218"/>
      <c r="O56" s="194">
        <f t="shared" si="3"/>
        <v>0</v>
      </c>
      <c r="P56" s="184"/>
      <c r="Q56" s="115"/>
      <c r="R56" s="184"/>
      <c r="S56" s="113"/>
      <c r="T56" s="195">
        <f t="shared" si="4"/>
        <v>0</v>
      </c>
      <c r="U56" s="178" t="e">
        <f t="shared" si="5"/>
        <v>#DIV/0!</v>
      </c>
      <c r="V56" s="221">
        <f t="shared" si="14"/>
        <v>0</v>
      </c>
      <c r="W56" s="109" t="str">
        <f t="shared" si="7"/>
        <v/>
      </c>
      <c r="X56" s="109" t="str">
        <f t="shared" si="8"/>
        <v/>
      </c>
      <c r="Y56" s="109" t="str">
        <f t="shared" si="9"/>
        <v/>
      </c>
      <c r="Z56" s="109" t="str">
        <f t="shared" si="9"/>
        <v/>
      </c>
      <c r="AA56" s="202">
        <f t="shared" si="10"/>
        <v>0</v>
      </c>
      <c r="AB56" s="110">
        <f t="shared" si="11"/>
        <v>0</v>
      </c>
      <c r="AC56" s="110">
        <f t="shared" si="12"/>
        <v>0</v>
      </c>
      <c r="AD56" s="175" t="e">
        <f t="shared" si="13"/>
        <v>#DIV/0!</v>
      </c>
    </row>
    <row r="57" spans="2:30" ht="24.75" customHeight="1">
      <c r="B57" s="126"/>
      <c r="F57" s="107"/>
      <c r="G57" s="107"/>
      <c r="H57" s="107"/>
      <c r="I57" s="107"/>
      <c r="J57" s="107"/>
      <c r="K57" s="114">
        <f t="shared" si="1"/>
        <v>0</v>
      </c>
      <c r="L57" s="114">
        <f t="shared" si="2"/>
        <v>0</v>
      </c>
      <c r="M57" s="209">
        <f t="shared" si="0"/>
        <v>0</v>
      </c>
      <c r="N57" s="218"/>
      <c r="O57" s="194">
        <f t="shared" si="3"/>
        <v>0</v>
      </c>
      <c r="P57" s="184"/>
      <c r="Q57" s="115"/>
      <c r="R57" s="184"/>
      <c r="S57" s="113"/>
      <c r="T57" s="195">
        <f t="shared" si="4"/>
        <v>0</v>
      </c>
      <c r="U57" s="178" t="e">
        <f t="shared" si="5"/>
        <v>#DIV/0!</v>
      </c>
      <c r="V57" s="221">
        <f t="shared" si="14"/>
        <v>0</v>
      </c>
      <c r="W57" s="109" t="str">
        <f t="shared" si="7"/>
        <v/>
      </c>
      <c r="X57" s="109" t="str">
        <f t="shared" si="8"/>
        <v/>
      </c>
      <c r="Y57" s="109" t="str">
        <f t="shared" si="9"/>
        <v/>
      </c>
      <c r="Z57" s="109" t="str">
        <f t="shared" si="9"/>
        <v/>
      </c>
      <c r="AA57" s="202">
        <f t="shared" si="10"/>
        <v>0</v>
      </c>
      <c r="AB57" s="110">
        <f t="shared" si="11"/>
        <v>0</v>
      </c>
      <c r="AC57" s="110">
        <f t="shared" si="12"/>
        <v>0</v>
      </c>
      <c r="AD57" s="175" t="e">
        <f t="shared" si="13"/>
        <v>#DIV/0!</v>
      </c>
    </row>
    <row r="58" spans="2:30" ht="24.75" customHeight="1">
      <c r="B58" s="126"/>
      <c r="F58" s="107"/>
      <c r="G58" s="107"/>
      <c r="H58" s="107"/>
      <c r="I58" s="107"/>
      <c r="J58" s="107"/>
      <c r="K58" s="114">
        <f t="shared" si="1"/>
        <v>0</v>
      </c>
      <c r="L58" s="114">
        <f t="shared" si="2"/>
        <v>0</v>
      </c>
      <c r="M58" s="209">
        <f t="shared" si="0"/>
        <v>0</v>
      </c>
      <c r="N58" s="218"/>
      <c r="O58" s="194">
        <f t="shared" si="3"/>
        <v>0</v>
      </c>
      <c r="P58" s="184"/>
      <c r="Q58" s="115"/>
      <c r="R58" s="184"/>
      <c r="S58" s="113"/>
      <c r="T58" s="195">
        <f t="shared" si="4"/>
        <v>0</v>
      </c>
      <c r="U58" s="178" t="e">
        <f t="shared" si="5"/>
        <v>#DIV/0!</v>
      </c>
      <c r="V58" s="221">
        <f t="shared" si="14"/>
        <v>0</v>
      </c>
      <c r="W58" s="109" t="str">
        <f t="shared" si="7"/>
        <v/>
      </c>
      <c r="X58" s="109" t="str">
        <f t="shared" si="8"/>
        <v/>
      </c>
      <c r="Y58" s="109" t="str">
        <f t="shared" si="9"/>
        <v/>
      </c>
      <c r="Z58" s="109" t="str">
        <f t="shared" si="9"/>
        <v/>
      </c>
      <c r="AA58" s="202">
        <f t="shared" si="10"/>
        <v>0</v>
      </c>
      <c r="AB58" s="110">
        <f t="shared" si="11"/>
        <v>0</v>
      </c>
      <c r="AC58" s="110">
        <f t="shared" si="12"/>
        <v>0</v>
      </c>
      <c r="AD58" s="175" t="e">
        <f t="shared" si="13"/>
        <v>#DIV/0!</v>
      </c>
    </row>
    <row r="59" spans="2:30" ht="24.75" customHeight="1">
      <c r="B59" s="126"/>
      <c r="F59" s="107"/>
      <c r="G59" s="107"/>
      <c r="H59" s="107"/>
      <c r="I59" s="107"/>
      <c r="J59" s="107"/>
      <c r="K59" s="114">
        <f t="shared" si="1"/>
        <v>0</v>
      </c>
      <c r="L59" s="114">
        <f t="shared" si="2"/>
        <v>0</v>
      </c>
      <c r="M59" s="209">
        <f t="shared" si="0"/>
        <v>0</v>
      </c>
      <c r="N59" s="218"/>
      <c r="O59" s="194">
        <f t="shared" si="3"/>
        <v>0</v>
      </c>
      <c r="P59" s="184"/>
      <c r="Q59" s="115"/>
      <c r="R59" s="184"/>
      <c r="S59" s="113"/>
      <c r="T59" s="195">
        <f t="shared" si="4"/>
        <v>0</v>
      </c>
      <c r="U59" s="178" t="e">
        <f t="shared" si="5"/>
        <v>#DIV/0!</v>
      </c>
      <c r="V59" s="221">
        <f t="shared" si="14"/>
        <v>0</v>
      </c>
      <c r="W59" s="109" t="str">
        <f t="shared" si="7"/>
        <v/>
      </c>
      <c r="X59" s="109" t="str">
        <f t="shared" si="8"/>
        <v/>
      </c>
      <c r="Y59" s="109" t="str">
        <f t="shared" si="9"/>
        <v/>
      </c>
      <c r="Z59" s="109" t="str">
        <f t="shared" si="9"/>
        <v/>
      </c>
      <c r="AA59" s="202">
        <f t="shared" si="10"/>
        <v>0</v>
      </c>
      <c r="AB59" s="110">
        <f t="shared" si="11"/>
        <v>0</v>
      </c>
      <c r="AC59" s="110">
        <f t="shared" si="12"/>
        <v>0</v>
      </c>
      <c r="AD59" s="175" t="e">
        <f t="shared" si="13"/>
        <v>#DIV/0!</v>
      </c>
    </row>
    <row r="60" spans="2:30" ht="24.75" customHeight="1">
      <c r="B60" s="126"/>
      <c r="F60" s="107"/>
      <c r="G60" s="107"/>
      <c r="H60" s="107"/>
      <c r="I60" s="107"/>
      <c r="J60" s="107"/>
      <c r="K60" s="114">
        <f t="shared" si="1"/>
        <v>0</v>
      </c>
      <c r="L60" s="114">
        <f t="shared" si="2"/>
        <v>0</v>
      </c>
      <c r="M60" s="209">
        <f t="shared" si="0"/>
        <v>0</v>
      </c>
      <c r="N60" s="218"/>
      <c r="O60" s="194">
        <f t="shared" si="3"/>
        <v>0</v>
      </c>
      <c r="P60" s="184"/>
      <c r="Q60" s="115"/>
      <c r="R60" s="184"/>
      <c r="S60" s="113"/>
      <c r="T60" s="195">
        <f t="shared" si="4"/>
        <v>0</v>
      </c>
      <c r="U60" s="178" t="e">
        <f t="shared" si="5"/>
        <v>#DIV/0!</v>
      </c>
      <c r="V60" s="221">
        <f t="shared" si="14"/>
        <v>0</v>
      </c>
      <c r="W60" s="109" t="str">
        <f t="shared" si="7"/>
        <v/>
      </c>
      <c r="X60" s="109" t="str">
        <f t="shared" si="8"/>
        <v/>
      </c>
      <c r="Y60" s="109" t="str">
        <f t="shared" si="9"/>
        <v/>
      </c>
      <c r="Z60" s="109" t="str">
        <f t="shared" si="9"/>
        <v/>
      </c>
      <c r="AA60" s="202">
        <f t="shared" si="10"/>
        <v>0</v>
      </c>
      <c r="AB60" s="110">
        <f t="shared" si="11"/>
        <v>0</v>
      </c>
      <c r="AC60" s="110">
        <f t="shared" si="12"/>
        <v>0</v>
      </c>
      <c r="AD60" s="175" t="e">
        <f t="shared" si="13"/>
        <v>#DIV/0!</v>
      </c>
    </row>
    <row r="61" spans="2:30" ht="24.75" customHeight="1">
      <c r="B61" s="126"/>
      <c r="F61" s="107"/>
      <c r="G61" s="107"/>
      <c r="H61" s="107"/>
      <c r="I61" s="107"/>
      <c r="J61" s="107"/>
      <c r="K61" s="114">
        <f t="shared" si="1"/>
        <v>0</v>
      </c>
      <c r="L61" s="114">
        <f t="shared" si="2"/>
        <v>0</v>
      </c>
      <c r="M61" s="209">
        <f t="shared" si="0"/>
        <v>0</v>
      </c>
      <c r="N61" s="218"/>
      <c r="O61" s="194">
        <f t="shared" si="3"/>
        <v>0</v>
      </c>
      <c r="P61" s="184"/>
      <c r="Q61" s="115"/>
      <c r="R61" s="184"/>
      <c r="S61" s="113"/>
      <c r="T61" s="195">
        <f t="shared" si="4"/>
        <v>0</v>
      </c>
      <c r="U61" s="178" t="e">
        <f t="shared" si="5"/>
        <v>#DIV/0!</v>
      </c>
      <c r="V61" s="221">
        <f t="shared" si="14"/>
        <v>0</v>
      </c>
      <c r="W61" s="109" t="str">
        <f t="shared" si="7"/>
        <v/>
      </c>
      <c r="X61" s="109" t="str">
        <f t="shared" si="8"/>
        <v/>
      </c>
      <c r="Y61" s="109" t="str">
        <f t="shared" si="9"/>
        <v/>
      </c>
      <c r="Z61" s="109" t="str">
        <f t="shared" si="9"/>
        <v/>
      </c>
      <c r="AA61" s="202">
        <f t="shared" si="10"/>
        <v>0</v>
      </c>
      <c r="AB61" s="110">
        <f t="shared" si="11"/>
        <v>0</v>
      </c>
      <c r="AC61" s="110">
        <f t="shared" si="12"/>
        <v>0</v>
      </c>
      <c r="AD61" s="175" t="e">
        <f t="shared" si="13"/>
        <v>#DIV/0!</v>
      </c>
    </row>
    <row r="62" spans="2:30" ht="24.75" customHeight="1">
      <c r="B62" s="126"/>
      <c r="F62" s="107"/>
      <c r="G62" s="107"/>
      <c r="H62" s="107"/>
      <c r="I62" s="107"/>
      <c r="J62" s="107"/>
      <c r="K62" s="114">
        <f t="shared" si="1"/>
        <v>0</v>
      </c>
      <c r="L62" s="114">
        <f t="shared" si="2"/>
        <v>0</v>
      </c>
      <c r="M62" s="209">
        <f t="shared" si="0"/>
        <v>0</v>
      </c>
      <c r="N62" s="218"/>
      <c r="O62" s="194">
        <f t="shared" si="3"/>
        <v>0</v>
      </c>
      <c r="P62" s="184"/>
      <c r="Q62" s="115"/>
      <c r="R62" s="184"/>
      <c r="S62" s="113"/>
      <c r="T62" s="195">
        <f t="shared" si="4"/>
        <v>0</v>
      </c>
      <c r="U62" s="178" t="e">
        <f t="shared" si="5"/>
        <v>#DIV/0!</v>
      </c>
      <c r="V62" s="221">
        <f t="shared" si="14"/>
        <v>0</v>
      </c>
      <c r="W62" s="109" t="str">
        <f t="shared" si="7"/>
        <v/>
      </c>
      <c r="X62" s="109" t="str">
        <f t="shared" si="8"/>
        <v/>
      </c>
      <c r="Y62" s="109" t="str">
        <f t="shared" si="9"/>
        <v/>
      </c>
      <c r="Z62" s="109" t="str">
        <f t="shared" si="9"/>
        <v/>
      </c>
      <c r="AA62" s="202">
        <f t="shared" si="10"/>
        <v>0</v>
      </c>
      <c r="AB62" s="110">
        <f t="shared" si="11"/>
        <v>0</v>
      </c>
      <c r="AC62" s="110">
        <f t="shared" si="12"/>
        <v>0</v>
      </c>
      <c r="AD62" s="175" t="e">
        <f t="shared" si="13"/>
        <v>#DIV/0!</v>
      </c>
    </row>
    <row r="63" spans="2:30" ht="24.75" customHeight="1">
      <c r="B63" s="126"/>
      <c r="F63" s="107"/>
      <c r="G63" s="107"/>
      <c r="H63" s="107"/>
      <c r="I63" s="107"/>
      <c r="J63" s="107"/>
      <c r="K63" s="114">
        <f t="shared" si="1"/>
        <v>0</v>
      </c>
      <c r="L63" s="114">
        <f t="shared" si="2"/>
        <v>0</v>
      </c>
      <c r="M63" s="209">
        <f t="shared" si="0"/>
        <v>0</v>
      </c>
      <c r="N63" s="218"/>
      <c r="O63" s="194">
        <f t="shared" si="3"/>
        <v>0</v>
      </c>
      <c r="P63" s="184"/>
      <c r="Q63" s="115"/>
      <c r="R63" s="184"/>
      <c r="S63" s="113"/>
      <c r="T63" s="195">
        <f t="shared" si="4"/>
        <v>0</v>
      </c>
      <c r="U63" s="178" t="e">
        <f t="shared" si="5"/>
        <v>#DIV/0!</v>
      </c>
      <c r="V63" s="221">
        <f t="shared" si="14"/>
        <v>0</v>
      </c>
      <c r="W63" s="109" t="str">
        <f t="shared" si="7"/>
        <v/>
      </c>
      <c r="X63" s="109" t="str">
        <f t="shared" si="8"/>
        <v/>
      </c>
      <c r="Y63" s="109" t="str">
        <f t="shared" si="9"/>
        <v/>
      </c>
      <c r="Z63" s="109" t="str">
        <f t="shared" si="9"/>
        <v/>
      </c>
      <c r="AA63" s="202">
        <f t="shared" si="10"/>
        <v>0</v>
      </c>
      <c r="AB63" s="110">
        <f t="shared" si="11"/>
        <v>0</v>
      </c>
      <c r="AC63" s="110">
        <f t="shared" si="12"/>
        <v>0</v>
      </c>
      <c r="AD63" s="175" t="e">
        <f t="shared" si="13"/>
        <v>#DIV/0!</v>
      </c>
    </row>
    <row r="64" spans="2:30" ht="24.75" customHeight="1">
      <c r="B64" s="126"/>
      <c r="F64" s="107"/>
      <c r="G64" s="107"/>
      <c r="H64" s="107"/>
      <c r="I64" s="107"/>
      <c r="J64" s="107"/>
      <c r="K64" s="114">
        <f t="shared" si="1"/>
        <v>0</v>
      </c>
      <c r="L64" s="114">
        <f t="shared" si="2"/>
        <v>0</v>
      </c>
      <c r="M64" s="209">
        <f t="shared" si="0"/>
        <v>0</v>
      </c>
      <c r="N64" s="218"/>
      <c r="O64" s="194">
        <f t="shared" si="3"/>
        <v>0</v>
      </c>
      <c r="P64" s="184"/>
      <c r="Q64" s="115"/>
      <c r="R64" s="184"/>
      <c r="S64" s="113"/>
      <c r="T64" s="195">
        <f t="shared" si="4"/>
        <v>0</v>
      </c>
      <c r="U64" s="178" t="e">
        <f t="shared" si="5"/>
        <v>#DIV/0!</v>
      </c>
      <c r="V64" s="221">
        <f t="shared" si="14"/>
        <v>0</v>
      </c>
      <c r="W64" s="109" t="str">
        <f t="shared" si="7"/>
        <v/>
      </c>
      <c r="X64" s="109" t="str">
        <f t="shared" si="8"/>
        <v/>
      </c>
      <c r="Y64" s="109" t="str">
        <f t="shared" si="9"/>
        <v/>
      </c>
      <c r="Z64" s="109" t="str">
        <f t="shared" si="9"/>
        <v/>
      </c>
      <c r="AA64" s="202">
        <f t="shared" si="10"/>
        <v>0</v>
      </c>
      <c r="AB64" s="110">
        <f t="shared" si="11"/>
        <v>0</v>
      </c>
      <c r="AC64" s="110">
        <f t="shared" si="12"/>
        <v>0</v>
      </c>
      <c r="AD64" s="175" t="e">
        <f t="shared" si="13"/>
        <v>#DIV/0!</v>
      </c>
    </row>
    <row r="65" spans="2:30" ht="24.75" customHeight="1">
      <c r="B65" s="126"/>
      <c r="F65" s="107"/>
      <c r="G65" s="107"/>
      <c r="H65" s="107"/>
      <c r="I65" s="107"/>
      <c r="J65" s="107"/>
      <c r="K65" s="114">
        <f t="shared" si="1"/>
        <v>0</v>
      </c>
      <c r="L65" s="114">
        <f t="shared" si="2"/>
        <v>0</v>
      </c>
      <c r="M65" s="209">
        <f t="shared" si="0"/>
        <v>0</v>
      </c>
      <c r="N65" s="218"/>
      <c r="O65" s="194">
        <f t="shared" si="3"/>
        <v>0</v>
      </c>
      <c r="P65" s="184"/>
      <c r="Q65" s="115"/>
      <c r="R65" s="184"/>
      <c r="S65" s="113"/>
      <c r="T65" s="195">
        <f t="shared" si="4"/>
        <v>0</v>
      </c>
      <c r="U65" s="178" t="e">
        <f t="shared" si="5"/>
        <v>#DIV/0!</v>
      </c>
      <c r="V65" s="221">
        <f t="shared" si="14"/>
        <v>0</v>
      </c>
      <c r="W65" s="109" t="str">
        <f t="shared" si="7"/>
        <v/>
      </c>
      <c r="X65" s="109" t="str">
        <f t="shared" si="8"/>
        <v/>
      </c>
      <c r="Y65" s="109" t="str">
        <f t="shared" si="9"/>
        <v/>
      </c>
      <c r="Z65" s="109" t="str">
        <f t="shared" si="9"/>
        <v/>
      </c>
      <c r="AA65" s="202">
        <f t="shared" si="10"/>
        <v>0</v>
      </c>
      <c r="AB65" s="110">
        <f t="shared" si="11"/>
        <v>0</v>
      </c>
      <c r="AC65" s="110">
        <f t="shared" si="12"/>
        <v>0</v>
      </c>
      <c r="AD65" s="175" t="e">
        <f t="shared" si="13"/>
        <v>#DIV/0!</v>
      </c>
    </row>
    <row r="66" spans="2:30" ht="24.75" customHeight="1">
      <c r="B66" s="126"/>
      <c r="F66" s="107"/>
      <c r="G66" s="107"/>
      <c r="H66" s="107"/>
      <c r="I66" s="107"/>
      <c r="J66" s="107"/>
      <c r="K66" s="114">
        <f t="shared" si="1"/>
        <v>0</v>
      </c>
      <c r="L66" s="114">
        <f t="shared" si="2"/>
        <v>0</v>
      </c>
      <c r="M66" s="209">
        <f t="shared" si="0"/>
        <v>0</v>
      </c>
      <c r="N66" s="218"/>
      <c r="O66" s="194">
        <f t="shared" si="3"/>
        <v>0</v>
      </c>
      <c r="P66" s="184"/>
      <c r="Q66" s="115"/>
      <c r="R66" s="184"/>
      <c r="S66" s="113"/>
      <c r="T66" s="195">
        <f t="shared" si="4"/>
        <v>0</v>
      </c>
      <c r="U66" s="178" t="e">
        <f t="shared" si="5"/>
        <v>#DIV/0!</v>
      </c>
      <c r="V66" s="221">
        <f t="shared" si="14"/>
        <v>0</v>
      </c>
      <c r="W66" s="109" t="str">
        <f t="shared" si="7"/>
        <v/>
      </c>
      <c r="X66" s="109" t="str">
        <f t="shared" si="8"/>
        <v/>
      </c>
      <c r="Y66" s="109" t="str">
        <f t="shared" si="9"/>
        <v/>
      </c>
      <c r="Z66" s="109" t="str">
        <f t="shared" si="9"/>
        <v/>
      </c>
      <c r="AA66" s="202">
        <f t="shared" si="10"/>
        <v>0</v>
      </c>
      <c r="AB66" s="110">
        <f t="shared" si="11"/>
        <v>0</v>
      </c>
      <c r="AC66" s="110">
        <f t="shared" si="12"/>
        <v>0</v>
      </c>
      <c r="AD66" s="175" t="e">
        <f t="shared" si="13"/>
        <v>#DIV/0!</v>
      </c>
    </row>
    <row r="67" spans="2:30" ht="24.75" customHeight="1">
      <c r="B67" s="126"/>
      <c r="F67" s="107"/>
      <c r="G67" s="107"/>
      <c r="H67" s="107"/>
      <c r="I67" s="107"/>
      <c r="J67" s="107"/>
      <c r="K67" s="114">
        <f t="shared" si="1"/>
        <v>0</v>
      </c>
      <c r="L67" s="114">
        <f t="shared" si="2"/>
        <v>0</v>
      </c>
      <c r="M67" s="209">
        <f t="shared" si="0"/>
        <v>0</v>
      </c>
      <c r="N67" s="218"/>
      <c r="O67" s="194">
        <f t="shared" si="3"/>
        <v>0</v>
      </c>
      <c r="P67" s="184"/>
      <c r="Q67" s="115"/>
      <c r="R67" s="184"/>
      <c r="S67" s="113"/>
      <c r="T67" s="195">
        <f t="shared" si="4"/>
        <v>0</v>
      </c>
      <c r="U67" s="178" t="e">
        <f t="shared" si="5"/>
        <v>#DIV/0!</v>
      </c>
      <c r="V67" s="221">
        <f t="shared" si="14"/>
        <v>0</v>
      </c>
      <c r="W67" s="109" t="str">
        <f t="shared" si="7"/>
        <v/>
      </c>
      <c r="X67" s="109" t="str">
        <f t="shared" si="8"/>
        <v/>
      </c>
      <c r="Y67" s="109" t="str">
        <f t="shared" si="9"/>
        <v/>
      </c>
      <c r="Z67" s="109" t="str">
        <f t="shared" si="9"/>
        <v/>
      </c>
      <c r="AA67" s="202">
        <f t="shared" si="10"/>
        <v>0</v>
      </c>
      <c r="AB67" s="110">
        <f t="shared" si="11"/>
        <v>0</v>
      </c>
      <c r="AC67" s="110">
        <f t="shared" si="12"/>
        <v>0</v>
      </c>
      <c r="AD67" s="175" t="e">
        <f t="shared" si="13"/>
        <v>#DIV/0!</v>
      </c>
    </row>
    <row r="68" spans="2:30" ht="24.75" customHeight="1">
      <c r="B68" s="126"/>
      <c r="F68" s="107"/>
      <c r="G68" s="107"/>
      <c r="H68" s="107"/>
      <c r="I68" s="107"/>
      <c r="J68" s="107"/>
      <c r="K68" s="114">
        <f t="shared" si="1"/>
        <v>0</v>
      </c>
      <c r="L68" s="114">
        <f t="shared" si="2"/>
        <v>0</v>
      </c>
      <c r="M68" s="209">
        <f t="shared" si="0"/>
        <v>0</v>
      </c>
      <c r="N68" s="218"/>
      <c r="O68" s="194">
        <f t="shared" si="3"/>
        <v>0</v>
      </c>
      <c r="P68" s="184"/>
      <c r="Q68" s="115"/>
      <c r="R68" s="184"/>
      <c r="S68" s="113"/>
      <c r="T68" s="195">
        <f t="shared" si="4"/>
        <v>0</v>
      </c>
      <c r="U68" s="178" t="e">
        <f t="shared" si="5"/>
        <v>#DIV/0!</v>
      </c>
      <c r="V68" s="221">
        <f t="shared" si="14"/>
        <v>0</v>
      </c>
      <c r="W68" s="109" t="str">
        <f t="shared" si="7"/>
        <v/>
      </c>
      <c r="X68" s="109" t="str">
        <f t="shared" si="8"/>
        <v/>
      </c>
      <c r="Y68" s="109" t="str">
        <f t="shared" si="9"/>
        <v/>
      </c>
      <c r="Z68" s="109" t="str">
        <f t="shared" si="9"/>
        <v/>
      </c>
      <c r="AA68" s="202">
        <f t="shared" si="10"/>
        <v>0</v>
      </c>
      <c r="AB68" s="110">
        <f t="shared" si="11"/>
        <v>0</v>
      </c>
      <c r="AC68" s="110">
        <f t="shared" si="12"/>
        <v>0</v>
      </c>
      <c r="AD68" s="175" t="e">
        <f t="shared" si="13"/>
        <v>#DIV/0!</v>
      </c>
    </row>
    <row r="69" spans="2:30" ht="24.75" customHeight="1">
      <c r="B69" s="126"/>
      <c r="F69" s="107"/>
      <c r="G69" s="107"/>
      <c r="H69" s="107"/>
      <c r="I69" s="107"/>
      <c r="J69" s="107"/>
      <c r="K69" s="114">
        <f t="shared" si="1"/>
        <v>0</v>
      </c>
      <c r="L69" s="114">
        <f t="shared" si="2"/>
        <v>0</v>
      </c>
      <c r="M69" s="209">
        <f t="shared" si="0"/>
        <v>0</v>
      </c>
      <c r="N69" s="218"/>
      <c r="O69" s="194">
        <f t="shared" si="3"/>
        <v>0</v>
      </c>
      <c r="P69" s="184"/>
      <c r="Q69" s="115"/>
      <c r="R69" s="184"/>
      <c r="S69" s="113"/>
      <c r="T69" s="195">
        <f t="shared" si="4"/>
        <v>0</v>
      </c>
      <c r="U69" s="178" t="e">
        <f t="shared" si="5"/>
        <v>#DIV/0!</v>
      </c>
      <c r="V69" s="221">
        <f t="shared" si="14"/>
        <v>0</v>
      </c>
      <c r="W69" s="109" t="str">
        <f t="shared" si="7"/>
        <v/>
      </c>
      <c r="X69" s="109" t="str">
        <f t="shared" si="8"/>
        <v/>
      </c>
      <c r="Y69" s="109" t="str">
        <f t="shared" si="9"/>
        <v/>
      </c>
      <c r="Z69" s="109" t="str">
        <f t="shared" si="9"/>
        <v/>
      </c>
      <c r="AA69" s="202">
        <f t="shared" si="10"/>
        <v>0</v>
      </c>
      <c r="AB69" s="110">
        <f t="shared" si="11"/>
        <v>0</v>
      </c>
      <c r="AC69" s="110">
        <f t="shared" si="12"/>
        <v>0</v>
      </c>
      <c r="AD69" s="175" t="e">
        <f t="shared" si="13"/>
        <v>#DIV/0!</v>
      </c>
    </row>
    <row r="70" spans="2:30" ht="24.75" customHeight="1">
      <c r="B70" s="126"/>
      <c r="F70" s="107"/>
      <c r="G70" s="107"/>
      <c r="H70" s="107"/>
      <c r="I70" s="107"/>
      <c r="J70" s="107"/>
      <c r="K70" s="114">
        <f t="shared" si="1"/>
        <v>0</v>
      </c>
      <c r="L70" s="114">
        <f t="shared" si="2"/>
        <v>0</v>
      </c>
      <c r="M70" s="209">
        <f t="shared" si="0"/>
        <v>0</v>
      </c>
      <c r="N70" s="218"/>
      <c r="O70" s="194">
        <f t="shared" si="3"/>
        <v>0</v>
      </c>
      <c r="P70" s="184"/>
      <c r="Q70" s="115"/>
      <c r="R70" s="184"/>
      <c r="S70" s="113"/>
      <c r="T70" s="195">
        <f t="shared" si="4"/>
        <v>0</v>
      </c>
      <c r="U70" s="178" t="e">
        <f t="shared" si="5"/>
        <v>#DIV/0!</v>
      </c>
      <c r="V70" s="221">
        <f t="shared" si="14"/>
        <v>0</v>
      </c>
      <c r="W70" s="109" t="str">
        <f t="shared" si="7"/>
        <v/>
      </c>
      <c r="X70" s="109" t="str">
        <f t="shared" si="8"/>
        <v/>
      </c>
      <c r="Y70" s="109" t="str">
        <f t="shared" si="9"/>
        <v/>
      </c>
      <c r="Z70" s="109" t="str">
        <f t="shared" si="9"/>
        <v/>
      </c>
      <c r="AA70" s="202">
        <f t="shared" si="10"/>
        <v>0</v>
      </c>
      <c r="AB70" s="110">
        <f t="shared" si="11"/>
        <v>0</v>
      </c>
      <c r="AC70" s="110">
        <f t="shared" si="12"/>
        <v>0</v>
      </c>
      <c r="AD70" s="175" t="e">
        <f t="shared" si="13"/>
        <v>#DIV/0!</v>
      </c>
    </row>
    <row r="71" spans="2:30" ht="24.75" customHeight="1">
      <c r="B71" s="126"/>
      <c r="F71" s="107"/>
      <c r="G71" s="107"/>
      <c r="H71" s="107"/>
      <c r="I71" s="107"/>
      <c r="J71" s="107"/>
      <c r="K71" s="114">
        <f t="shared" si="1"/>
        <v>0</v>
      </c>
      <c r="L71" s="114">
        <f t="shared" si="2"/>
        <v>0</v>
      </c>
      <c r="M71" s="209">
        <f t="shared" si="0"/>
        <v>0</v>
      </c>
      <c r="N71" s="218"/>
      <c r="O71" s="194">
        <f t="shared" si="3"/>
        <v>0</v>
      </c>
      <c r="P71" s="184"/>
      <c r="Q71" s="115"/>
      <c r="R71" s="184"/>
      <c r="S71" s="113"/>
      <c r="T71" s="195">
        <f t="shared" si="4"/>
        <v>0</v>
      </c>
      <c r="U71" s="178" t="e">
        <f t="shared" si="5"/>
        <v>#DIV/0!</v>
      </c>
      <c r="V71" s="221">
        <f t="shared" si="14"/>
        <v>0</v>
      </c>
      <c r="W71" s="109" t="str">
        <f t="shared" si="7"/>
        <v/>
      </c>
      <c r="X71" s="109" t="str">
        <f t="shared" si="8"/>
        <v/>
      </c>
      <c r="Y71" s="109" t="str">
        <f t="shared" si="9"/>
        <v/>
      </c>
      <c r="Z71" s="109" t="str">
        <f t="shared" si="9"/>
        <v/>
      </c>
      <c r="AA71" s="202">
        <f t="shared" si="10"/>
        <v>0</v>
      </c>
      <c r="AB71" s="110">
        <f t="shared" si="11"/>
        <v>0</v>
      </c>
      <c r="AC71" s="110">
        <f t="shared" si="12"/>
        <v>0</v>
      </c>
      <c r="AD71" s="175" t="e">
        <f t="shared" si="13"/>
        <v>#DIV/0!</v>
      </c>
    </row>
    <row r="72" spans="2:30" ht="24.75" customHeight="1">
      <c r="B72" s="126"/>
      <c r="F72" s="107"/>
      <c r="G72" s="107"/>
      <c r="H72" s="107"/>
      <c r="I72" s="107"/>
      <c r="J72" s="107"/>
      <c r="K72" s="114">
        <f t="shared" si="1"/>
        <v>0</v>
      </c>
      <c r="L72" s="114">
        <f t="shared" si="2"/>
        <v>0</v>
      </c>
      <c r="M72" s="209">
        <f t="shared" si="0"/>
        <v>0</v>
      </c>
      <c r="N72" s="218"/>
      <c r="O72" s="194">
        <f t="shared" si="3"/>
        <v>0</v>
      </c>
      <c r="P72" s="184"/>
      <c r="Q72" s="115"/>
      <c r="R72" s="184"/>
      <c r="S72" s="113"/>
      <c r="T72" s="195">
        <f t="shared" si="4"/>
        <v>0</v>
      </c>
      <c r="U72" s="178" t="e">
        <f t="shared" si="5"/>
        <v>#DIV/0!</v>
      </c>
      <c r="V72" s="221">
        <f t="shared" si="14"/>
        <v>0</v>
      </c>
      <c r="W72" s="109" t="str">
        <f t="shared" si="7"/>
        <v/>
      </c>
      <c r="X72" s="109" t="str">
        <f t="shared" si="8"/>
        <v/>
      </c>
      <c r="Y72" s="109" t="str">
        <f t="shared" si="9"/>
        <v/>
      </c>
      <c r="Z72" s="109" t="str">
        <f t="shared" si="9"/>
        <v/>
      </c>
      <c r="AA72" s="202">
        <f t="shared" si="10"/>
        <v>0</v>
      </c>
      <c r="AB72" s="110">
        <f t="shared" si="11"/>
        <v>0</v>
      </c>
      <c r="AC72" s="110">
        <f t="shared" si="12"/>
        <v>0</v>
      </c>
      <c r="AD72" s="175" t="e">
        <f t="shared" si="13"/>
        <v>#DIV/0!</v>
      </c>
    </row>
    <row r="73" spans="2:30" ht="24.75" customHeight="1">
      <c r="F73" s="107"/>
      <c r="G73" s="107"/>
      <c r="H73" s="107"/>
      <c r="I73" s="107"/>
      <c r="J73" s="107"/>
      <c r="K73" s="114">
        <f t="shared" si="1"/>
        <v>0</v>
      </c>
      <c r="L73" s="114">
        <f t="shared" si="2"/>
        <v>0</v>
      </c>
      <c r="M73" s="209">
        <f t="shared" si="0"/>
        <v>0</v>
      </c>
      <c r="N73" s="218"/>
      <c r="O73" s="194">
        <f t="shared" si="3"/>
        <v>0</v>
      </c>
      <c r="P73" s="184"/>
      <c r="Q73" s="115"/>
      <c r="R73" s="184"/>
      <c r="S73" s="113"/>
      <c r="T73" s="195">
        <f t="shared" si="4"/>
        <v>0</v>
      </c>
      <c r="U73" s="178" t="e">
        <f t="shared" si="5"/>
        <v>#DIV/0!</v>
      </c>
      <c r="V73" s="221">
        <f t="shared" si="14"/>
        <v>0</v>
      </c>
      <c r="W73" s="109" t="str">
        <f t="shared" si="7"/>
        <v/>
      </c>
      <c r="X73" s="109" t="str">
        <f t="shared" si="8"/>
        <v/>
      </c>
      <c r="Y73" s="109" t="str">
        <f t="shared" si="9"/>
        <v/>
      </c>
      <c r="Z73" s="109" t="str">
        <f t="shared" si="9"/>
        <v/>
      </c>
      <c r="AA73" s="202">
        <f t="shared" si="10"/>
        <v>0</v>
      </c>
      <c r="AB73" s="110">
        <f t="shared" si="11"/>
        <v>0</v>
      </c>
      <c r="AC73" s="110">
        <f t="shared" si="12"/>
        <v>0</v>
      </c>
      <c r="AD73" s="175" t="e">
        <f t="shared" si="13"/>
        <v>#DIV/0!</v>
      </c>
    </row>
    <row r="74" spans="2:30" ht="24.75" customHeight="1">
      <c r="F74" s="107"/>
      <c r="G74" s="107"/>
      <c r="H74" s="107"/>
      <c r="I74" s="107"/>
      <c r="J74" s="107"/>
      <c r="K74" s="114">
        <f t="shared" si="1"/>
        <v>0</v>
      </c>
      <c r="L74" s="114">
        <f t="shared" si="2"/>
        <v>0</v>
      </c>
      <c r="M74" s="209">
        <f t="shared" ref="M74:M137" si="15">$F$2*K74</f>
        <v>0</v>
      </c>
      <c r="N74" s="218"/>
      <c r="O74" s="194">
        <f t="shared" si="3"/>
        <v>0</v>
      </c>
      <c r="P74" s="184"/>
      <c r="Q74" s="115"/>
      <c r="R74" s="184"/>
      <c r="S74" s="113"/>
      <c r="T74" s="195">
        <f t="shared" si="4"/>
        <v>0</v>
      </c>
      <c r="U74" s="178" t="e">
        <f t="shared" si="5"/>
        <v>#DIV/0!</v>
      </c>
      <c r="V74" s="221">
        <f t="shared" si="14"/>
        <v>0</v>
      </c>
      <c r="W74" s="109" t="str">
        <f t="shared" si="7"/>
        <v/>
      </c>
      <c r="X74" s="109" t="str">
        <f t="shared" si="8"/>
        <v/>
      </c>
      <c r="Y74" s="109" t="str">
        <f t="shared" si="9"/>
        <v/>
      </c>
      <c r="Z74" s="109" t="str">
        <f t="shared" si="9"/>
        <v/>
      </c>
      <c r="AA74" s="202">
        <f t="shared" si="10"/>
        <v>0</v>
      </c>
      <c r="AB74" s="110">
        <f t="shared" si="11"/>
        <v>0</v>
      </c>
      <c r="AC74" s="110">
        <f t="shared" si="12"/>
        <v>0</v>
      </c>
      <c r="AD74" s="175" t="e">
        <f t="shared" si="13"/>
        <v>#DIV/0!</v>
      </c>
    </row>
    <row r="75" spans="2:30" ht="24.75" customHeight="1">
      <c r="F75" s="107"/>
      <c r="G75" s="107"/>
      <c r="H75" s="107"/>
      <c r="I75" s="107"/>
      <c r="J75" s="107"/>
      <c r="K75" s="114">
        <f t="shared" ref="K75:K138" si="16">$AB75</f>
        <v>0</v>
      </c>
      <c r="L75" s="114">
        <f t="shared" ref="L75:L138" si="17">$AC75</f>
        <v>0</v>
      </c>
      <c r="M75" s="209">
        <f t="shared" si="15"/>
        <v>0</v>
      </c>
      <c r="N75" s="218"/>
      <c r="O75" s="194">
        <f t="shared" ref="O75:O138" si="18">K75*N75</f>
        <v>0</v>
      </c>
      <c r="P75" s="184"/>
      <c r="Q75" s="115"/>
      <c r="R75" s="184"/>
      <c r="S75" s="113"/>
      <c r="T75" s="195">
        <f t="shared" ref="T75:T138" si="19">(M75*N75)/100</f>
        <v>0</v>
      </c>
      <c r="U75" s="178" t="e">
        <f t="shared" ref="U75:U138" si="20">AD75</f>
        <v>#DIV/0!</v>
      </c>
      <c r="V75" s="221">
        <f t="shared" ref="V75:V138" si="21">M75*F75</f>
        <v>0</v>
      </c>
      <c r="W75" s="109" t="str">
        <f t="shared" ref="W75:W138" si="22">IF(G75="A",5,(IF(G75="M",3,(IF(G75="B",1,"")))))</f>
        <v/>
      </c>
      <c r="X75" s="109" t="str">
        <f t="shared" ref="X75:X138" si="23">IF(H75="A",3,(IF(H75="M",2,IF(H75="b",1,""))))</f>
        <v/>
      </c>
      <c r="Y75" s="109" t="str">
        <f t="shared" ref="Y75:Z138" si="24">IF(I75="A",5,(IF(I75="M",3,IF(I75="B",1,""))))</f>
        <v/>
      </c>
      <c r="Z75" s="109" t="str">
        <f t="shared" si="24"/>
        <v/>
      </c>
      <c r="AA75" s="202">
        <f t="shared" ref="AA75:AA138" si="25">F75</f>
        <v>0</v>
      </c>
      <c r="AB75" s="110">
        <f t="shared" ref="AB75:AB138" si="26">PRODUCT(W75:AA75)</f>
        <v>0</v>
      </c>
      <c r="AC75" s="110">
        <f t="shared" ref="AC75:AC138" si="27">PRODUCT(W75:Z75)</f>
        <v>0</v>
      </c>
      <c r="AD75" s="175" t="e">
        <f t="shared" ref="AD75:AD138" si="28">L75/$L$9</f>
        <v>#DIV/0!</v>
      </c>
    </row>
    <row r="76" spans="2:30" ht="24.75" customHeight="1">
      <c r="F76" s="107"/>
      <c r="G76" s="107"/>
      <c r="H76" s="107"/>
      <c r="I76" s="107"/>
      <c r="J76" s="107"/>
      <c r="K76" s="114">
        <f t="shared" si="16"/>
        <v>0</v>
      </c>
      <c r="L76" s="114">
        <f t="shared" si="17"/>
        <v>0</v>
      </c>
      <c r="M76" s="209">
        <f t="shared" si="15"/>
        <v>0</v>
      </c>
      <c r="N76" s="218"/>
      <c r="O76" s="194">
        <f t="shared" si="18"/>
        <v>0</v>
      </c>
      <c r="P76" s="184"/>
      <c r="Q76" s="115"/>
      <c r="R76" s="184"/>
      <c r="S76" s="113"/>
      <c r="T76" s="195">
        <f t="shared" si="19"/>
        <v>0</v>
      </c>
      <c r="U76" s="178" t="e">
        <f t="shared" si="20"/>
        <v>#DIV/0!</v>
      </c>
      <c r="V76" s="221">
        <f t="shared" si="21"/>
        <v>0</v>
      </c>
      <c r="W76" s="109" t="str">
        <f t="shared" si="22"/>
        <v/>
      </c>
      <c r="X76" s="109" t="str">
        <f t="shared" si="23"/>
        <v/>
      </c>
      <c r="Y76" s="109" t="str">
        <f t="shared" si="24"/>
        <v/>
      </c>
      <c r="Z76" s="109" t="str">
        <f t="shared" si="24"/>
        <v/>
      </c>
      <c r="AA76" s="202">
        <f t="shared" si="25"/>
        <v>0</v>
      </c>
      <c r="AB76" s="110">
        <f t="shared" si="26"/>
        <v>0</v>
      </c>
      <c r="AC76" s="110">
        <f t="shared" si="27"/>
        <v>0</v>
      </c>
      <c r="AD76" s="175" t="e">
        <f t="shared" si="28"/>
        <v>#DIV/0!</v>
      </c>
    </row>
    <row r="77" spans="2:30" ht="24.75" customHeight="1">
      <c r="F77" s="107"/>
      <c r="G77" s="107"/>
      <c r="H77" s="107"/>
      <c r="I77" s="107"/>
      <c r="J77" s="107"/>
      <c r="K77" s="114">
        <f t="shared" si="16"/>
        <v>0</v>
      </c>
      <c r="L77" s="114">
        <f t="shared" si="17"/>
        <v>0</v>
      </c>
      <c r="M77" s="209">
        <f t="shared" si="15"/>
        <v>0</v>
      </c>
      <c r="N77" s="218"/>
      <c r="O77" s="194">
        <f t="shared" si="18"/>
        <v>0</v>
      </c>
      <c r="P77" s="184"/>
      <c r="Q77" s="115"/>
      <c r="R77" s="184"/>
      <c r="S77" s="113"/>
      <c r="T77" s="195">
        <f t="shared" si="19"/>
        <v>0</v>
      </c>
      <c r="U77" s="178" t="e">
        <f t="shared" si="20"/>
        <v>#DIV/0!</v>
      </c>
      <c r="V77" s="221">
        <f t="shared" si="21"/>
        <v>0</v>
      </c>
      <c r="W77" s="109" t="str">
        <f t="shared" si="22"/>
        <v/>
      </c>
      <c r="X77" s="109" t="str">
        <f t="shared" si="23"/>
        <v/>
      </c>
      <c r="Y77" s="109" t="str">
        <f t="shared" si="24"/>
        <v/>
      </c>
      <c r="Z77" s="109" t="str">
        <f t="shared" si="24"/>
        <v/>
      </c>
      <c r="AA77" s="202">
        <f t="shared" si="25"/>
        <v>0</v>
      </c>
      <c r="AB77" s="110">
        <f t="shared" si="26"/>
        <v>0</v>
      </c>
      <c r="AC77" s="110">
        <f t="shared" si="27"/>
        <v>0</v>
      </c>
      <c r="AD77" s="175" t="e">
        <f t="shared" si="28"/>
        <v>#DIV/0!</v>
      </c>
    </row>
    <row r="78" spans="2:30" ht="24.75" customHeight="1">
      <c r="F78" s="107"/>
      <c r="G78" s="107"/>
      <c r="H78" s="107"/>
      <c r="I78" s="107"/>
      <c r="J78" s="107"/>
      <c r="K78" s="114">
        <f t="shared" si="16"/>
        <v>0</v>
      </c>
      <c r="L78" s="114">
        <f t="shared" si="17"/>
        <v>0</v>
      </c>
      <c r="M78" s="209">
        <f t="shared" si="15"/>
        <v>0</v>
      </c>
      <c r="N78" s="218"/>
      <c r="O78" s="194">
        <f t="shared" si="18"/>
        <v>0</v>
      </c>
      <c r="P78" s="184"/>
      <c r="Q78" s="115"/>
      <c r="R78" s="184"/>
      <c r="S78" s="113"/>
      <c r="T78" s="195">
        <f t="shared" si="19"/>
        <v>0</v>
      </c>
      <c r="U78" s="178" t="e">
        <f t="shared" si="20"/>
        <v>#DIV/0!</v>
      </c>
      <c r="V78" s="221">
        <f t="shared" si="21"/>
        <v>0</v>
      </c>
      <c r="W78" s="109" t="str">
        <f t="shared" si="22"/>
        <v/>
      </c>
      <c r="X78" s="109" t="str">
        <f t="shared" si="23"/>
        <v/>
      </c>
      <c r="Y78" s="109" t="str">
        <f t="shared" si="24"/>
        <v/>
      </c>
      <c r="Z78" s="109" t="str">
        <f t="shared" si="24"/>
        <v/>
      </c>
      <c r="AA78" s="202">
        <f t="shared" si="25"/>
        <v>0</v>
      </c>
      <c r="AB78" s="110">
        <f t="shared" si="26"/>
        <v>0</v>
      </c>
      <c r="AC78" s="110">
        <f t="shared" si="27"/>
        <v>0</v>
      </c>
      <c r="AD78" s="175" t="e">
        <f t="shared" si="28"/>
        <v>#DIV/0!</v>
      </c>
    </row>
    <row r="79" spans="2:30" ht="24.75" customHeight="1">
      <c r="F79" s="107"/>
      <c r="G79" s="107"/>
      <c r="H79" s="107"/>
      <c r="I79" s="107"/>
      <c r="J79" s="107"/>
      <c r="K79" s="114">
        <f t="shared" si="16"/>
        <v>0</v>
      </c>
      <c r="L79" s="114">
        <f t="shared" si="17"/>
        <v>0</v>
      </c>
      <c r="M79" s="209">
        <f t="shared" si="15"/>
        <v>0</v>
      </c>
      <c r="N79" s="218"/>
      <c r="O79" s="194">
        <f t="shared" si="18"/>
        <v>0</v>
      </c>
      <c r="P79" s="184"/>
      <c r="Q79" s="115"/>
      <c r="R79" s="184"/>
      <c r="S79" s="113"/>
      <c r="T79" s="195">
        <f t="shared" si="19"/>
        <v>0</v>
      </c>
      <c r="U79" s="178" t="e">
        <f t="shared" si="20"/>
        <v>#DIV/0!</v>
      </c>
      <c r="V79" s="221">
        <f t="shared" si="21"/>
        <v>0</v>
      </c>
      <c r="W79" s="109" t="str">
        <f t="shared" si="22"/>
        <v/>
      </c>
      <c r="X79" s="109" t="str">
        <f t="shared" si="23"/>
        <v/>
      </c>
      <c r="Y79" s="109" t="str">
        <f t="shared" si="24"/>
        <v/>
      </c>
      <c r="Z79" s="109" t="str">
        <f t="shared" si="24"/>
        <v/>
      </c>
      <c r="AA79" s="202">
        <f t="shared" si="25"/>
        <v>0</v>
      </c>
      <c r="AB79" s="110">
        <f t="shared" si="26"/>
        <v>0</v>
      </c>
      <c r="AC79" s="110">
        <f t="shared" si="27"/>
        <v>0</v>
      </c>
      <c r="AD79" s="175" t="e">
        <f t="shared" si="28"/>
        <v>#DIV/0!</v>
      </c>
    </row>
    <row r="80" spans="2:30" ht="24.75" customHeight="1">
      <c r="F80" s="107"/>
      <c r="G80" s="107"/>
      <c r="H80" s="107"/>
      <c r="I80" s="107"/>
      <c r="J80" s="107"/>
      <c r="K80" s="114">
        <f t="shared" si="16"/>
        <v>0</v>
      </c>
      <c r="L80" s="114">
        <f t="shared" si="17"/>
        <v>0</v>
      </c>
      <c r="M80" s="209">
        <f t="shared" si="15"/>
        <v>0</v>
      </c>
      <c r="N80" s="218"/>
      <c r="O80" s="194">
        <f t="shared" si="18"/>
        <v>0</v>
      </c>
      <c r="P80" s="184"/>
      <c r="Q80" s="115"/>
      <c r="R80" s="184"/>
      <c r="S80" s="113"/>
      <c r="T80" s="195">
        <f t="shared" si="19"/>
        <v>0</v>
      </c>
      <c r="U80" s="178" t="e">
        <f t="shared" si="20"/>
        <v>#DIV/0!</v>
      </c>
      <c r="V80" s="221">
        <f t="shared" si="21"/>
        <v>0</v>
      </c>
      <c r="W80" s="109" t="str">
        <f t="shared" si="22"/>
        <v/>
      </c>
      <c r="X80" s="109" t="str">
        <f t="shared" si="23"/>
        <v/>
      </c>
      <c r="Y80" s="109" t="str">
        <f t="shared" si="24"/>
        <v/>
      </c>
      <c r="Z80" s="109" t="str">
        <f t="shared" si="24"/>
        <v/>
      </c>
      <c r="AA80" s="202">
        <f t="shared" si="25"/>
        <v>0</v>
      </c>
      <c r="AB80" s="110">
        <f t="shared" si="26"/>
        <v>0</v>
      </c>
      <c r="AC80" s="110">
        <f t="shared" si="27"/>
        <v>0</v>
      </c>
      <c r="AD80" s="175" t="e">
        <f t="shared" si="28"/>
        <v>#DIV/0!</v>
      </c>
    </row>
    <row r="81" spans="6:30" ht="24.75" customHeight="1">
      <c r="F81" s="107"/>
      <c r="G81" s="107"/>
      <c r="H81" s="107"/>
      <c r="I81" s="107"/>
      <c r="J81" s="107"/>
      <c r="K81" s="114">
        <f t="shared" si="16"/>
        <v>0</v>
      </c>
      <c r="L81" s="114">
        <f t="shared" si="17"/>
        <v>0</v>
      </c>
      <c r="M81" s="209">
        <f t="shared" si="15"/>
        <v>0</v>
      </c>
      <c r="N81" s="218"/>
      <c r="O81" s="194">
        <f t="shared" si="18"/>
        <v>0</v>
      </c>
      <c r="P81" s="184"/>
      <c r="Q81" s="115"/>
      <c r="R81" s="184"/>
      <c r="S81" s="113"/>
      <c r="T81" s="195">
        <f t="shared" si="19"/>
        <v>0</v>
      </c>
      <c r="U81" s="178" t="e">
        <f t="shared" si="20"/>
        <v>#DIV/0!</v>
      </c>
      <c r="V81" s="221">
        <f t="shared" si="21"/>
        <v>0</v>
      </c>
      <c r="W81" s="109" t="str">
        <f t="shared" si="22"/>
        <v/>
      </c>
      <c r="X81" s="109" t="str">
        <f t="shared" si="23"/>
        <v/>
      </c>
      <c r="Y81" s="109" t="str">
        <f t="shared" si="24"/>
        <v/>
      </c>
      <c r="Z81" s="109" t="str">
        <f t="shared" si="24"/>
        <v/>
      </c>
      <c r="AA81" s="202">
        <f t="shared" si="25"/>
        <v>0</v>
      </c>
      <c r="AB81" s="110">
        <f t="shared" si="26"/>
        <v>0</v>
      </c>
      <c r="AC81" s="110">
        <f t="shared" si="27"/>
        <v>0</v>
      </c>
      <c r="AD81" s="175" t="e">
        <f t="shared" si="28"/>
        <v>#DIV/0!</v>
      </c>
    </row>
    <row r="82" spans="6:30" ht="24.75" customHeight="1">
      <c r="F82" s="107"/>
      <c r="G82" s="107"/>
      <c r="H82" s="107"/>
      <c r="I82" s="107"/>
      <c r="J82" s="107"/>
      <c r="K82" s="114">
        <f t="shared" si="16"/>
        <v>0</v>
      </c>
      <c r="L82" s="114">
        <f t="shared" si="17"/>
        <v>0</v>
      </c>
      <c r="M82" s="209">
        <f t="shared" si="15"/>
        <v>0</v>
      </c>
      <c r="N82" s="218"/>
      <c r="O82" s="194">
        <f t="shared" si="18"/>
        <v>0</v>
      </c>
      <c r="P82" s="184"/>
      <c r="Q82" s="115"/>
      <c r="R82" s="184"/>
      <c r="S82" s="113"/>
      <c r="T82" s="195">
        <f t="shared" si="19"/>
        <v>0</v>
      </c>
      <c r="U82" s="178" t="e">
        <f t="shared" si="20"/>
        <v>#DIV/0!</v>
      </c>
      <c r="V82" s="221">
        <f t="shared" si="21"/>
        <v>0</v>
      </c>
      <c r="W82" s="109" t="str">
        <f t="shared" si="22"/>
        <v/>
      </c>
      <c r="X82" s="109" t="str">
        <f t="shared" si="23"/>
        <v/>
      </c>
      <c r="Y82" s="109" t="str">
        <f t="shared" si="24"/>
        <v/>
      </c>
      <c r="Z82" s="109" t="str">
        <f t="shared" si="24"/>
        <v/>
      </c>
      <c r="AA82" s="202">
        <f t="shared" si="25"/>
        <v>0</v>
      </c>
      <c r="AB82" s="110">
        <f t="shared" si="26"/>
        <v>0</v>
      </c>
      <c r="AC82" s="110">
        <f t="shared" si="27"/>
        <v>0</v>
      </c>
      <c r="AD82" s="175" t="e">
        <f t="shared" si="28"/>
        <v>#DIV/0!</v>
      </c>
    </row>
    <row r="83" spans="6:30" ht="24.75" customHeight="1">
      <c r="F83" s="107"/>
      <c r="G83" s="107"/>
      <c r="H83" s="107"/>
      <c r="I83" s="107"/>
      <c r="J83" s="107"/>
      <c r="K83" s="114">
        <f t="shared" si="16"/>
        <v>0</v>
      </c>
      <c r="L83" s="114">
        <f t="shared" si="17"/>
        <v>0</v>
      </c>
      <c r="M83" s="209">
        <f t="shared" si="15"/>
        <v>0</v>
      </c>
      <c r="N83" s="218"/>
      <c r="O83" s="194">
        <f t="shared" si="18"/>
        <v>0</v>
      </c>
      <c r="P83" s="184"/>
      <c r="Q83" s="115"/>
      <c r="R83" s="184"/>
      <c r="S83" s="113"/>
      <c r="T83" s="195">
        <f t="shared" si="19"/>
        <v>0</v>
      </c>
      <c r="U83" s="178" t="e">
        <f t="shared" si="20"/>
        <v>#DIV/0!</v>
      </c>
      <c r="V83" s="221">
        <f t="shared" si="21"/>
        <v>0</v>
      </c>
      <c r="W83" s="109" t="str">
        <f t="shared" si="22"/>
        <v/>
      </c>
      <c r="X83" s="109" t="str">
        <f t="shared" si="23"/>
        <v/>
      </c>
      <c r="Y83" s="109" t="str">
        <f t="shared" si="24"/>
        <v/>
      </c>
      <c r="Z83" s="109" t="str">
        <f t="shared" si="24"/>
        <v/>
      </c>
      <c r="AA83" s="202">
        <f t="shared" si="25"/>
        <v>0</v>
      </c>
      <c r="AB83" s="110">
        <f t="shared" si="26"/>
        <v>0</v>
      </c>
      <c r="AC83" s="110">
        <f t="shared" si="27"/>
        <v>0</v>
      </c>
      <c r="AD83" s="175" t="e">
        <f t="shared" si="28"/>
        <v>#DIV/0!</v>
      </c>
    </row>
    <row r="84" spans="6:30" ht="24.75" customHeight="1">
      <c r="F84" s="107"/>
      <c r="G84" s="107"/>
      <c r="H84" s="107"/>
      <c r="I84" s="107"/>
      <c r="J84" s="107"/>
      <c r="K84" s="114">
        <f t="shared" si="16"/>
        <v>0</v>
      </c>
      <c r="L84" s="114">
        <f t="shared" si="17"/>
        <v>0</v>
      </c>
      <c r="M84" s="209">
        <f t="shared" si="15"/>
        <v>0</v>
      </c>
      <c r="N84" s="218"/>
      <c r="O84" s="194">
        <f t="shared" si="18"/>
        <v>0</v>
      </c>
      <c r="P84" s="184"/>
      <c r="Q84" s="115"/>
      <c r="R84" s="184"/>
      <c r="S84" s="113"/>
      <c r="T84" s="195">
        <f t="shared" si="19"/>
        <v>0</v>
      </c>
      <c r="U84" s="178" t="e">
        <f t="shared" si="20"/>
        <v>#DIV/0!</v>
      </c>
      <c r="V84" s="221">
        <f t="shared" si="21"/>
        <v>0</v>
      </c>
      <c r="W84" s="109" t="str">
        <f t="shared" si="22"/>
        <v/>
      </c>
      <c r="X84" s="109" t="str">
        <f t="shared" si="23"/>
        <v/>
      </c>
      <c r="Y84" s="109" t="str">
        <f t="shared" si="24"/>
        <v/>
      </c>
      <c r="Z84" s="109" t="str">
        <f t="shared" si="24"/>
        <v/>
      </c>
      <c r="AA84" s="202">
        <f t="shared" si="25"/>
        <v>0</v>
      </c>
      <c r="AB84" s="110">
        <f t="shared" si="26"/>
        <v>0</v>
      </c>
      <c r="AC84" s="110">
        <f t="shared" si="27"/>
        <v>0</v>
      </c>
      <c r="AD84" s="175" t="e">
        <f t="shared" si="28"/>
        <v>#DIV/0!</v>
      </c>
    </row>
    <row r="85" spans="6:30" ht="24.75" customHeight="1">
      <c r="F85" s="107"/>
      <c r="G85" s="107"/>
      <c r="H85" s="107"/>
      <c r="I85" s="107"/>
      <c r="J85" s="107"/>
      <c r="K85" s="114">
        <f t="shared" si="16"/>
        <v>0</v>
      </c>
      <c r="L85" s="114">
        <f t="shared" si="17"/>
        <v>0</v>
      </c>
      <c r="M85" s="209">
        <f t="shared" si="15"/>
        <v>0</v>
      </c>
      <c r="N85" s="218"/>
      <c r="O85" s="194">
        <f t="shared" si="18"/>
        <v>0</v>
      </c>
      <c r="P85" s="184"/>
      <c r="Q85" s="115"/>
      <c r="R85" s="184"/>
      <c r="S85" s="113"/>
      <c r="T85" s="195">
        <f t="shared" si="19"/>
        <v>0</v>
      </c>
      <c r="U85" s="178" t="e">
        <f t="shared" si="20"/>
        <v>#DIV/0!</v>
      </c>
      <c r="V85" s="221">
        <f t="shared" si="21"/>
        <v>0</v>
      </c>
      <c r="W85" s="109" t="str">
        <f t="shared" si="22"/>
        <v/>
      </c>
      <c r="X85" s="109" t="str">
        <f t="shared" si="23"/>
        <v/>
      </c>
      <c r="Y85" s="109" t="str">
        <f t="shared" si="24"/>
        <v/>
      </c>
      <c r="Z85" s="109" t="str">
        <f t="shared" si="24"/>
        <v/>
      </c>
      <c r="AA85" s="202">
        <f t="shared" si="25"/>
        <v>0</v>
      </c>
      <c r="AB85" s="110">
        <f t="shared" si="26"/>
        <v>0</v>
      </c>
      <c r="AC85" s="110">
        <f t="shared" si="27"/>
        <v>0</v>
      </c>
      <c r="AD85" s="175" t="e">
        <f t="shared" si="28"/>
        <v>#DIV/0!</v>
      </c>
    </row>
    <row r="86" spans="6:30" ht="24.75" customHeight="1">
      <c r="F86" s="107"/>
      <c r="G86" s="107"/>
      <c r="H86" s="107"/>
      <c r="I86" s="107"/>
      <c r="J86" s="107"/>
      <c r="K86" s="114">
        <f t="shared" si="16"/>
        <v>0</v>
      </c>
      <c r="L86" s="114">
        <f t="shared" si="17"/>
        <v>0</v>
      </c>
      <c r="M86" s="209">
        <f t="shared" si="15"/>
        <v>0</v>
      </c>
      <c r="N86" s="218"/>
      <c r="O86" s="194">
        <f t="shared" si="18"/>
        <v>0</v>
      </c>
      <c r="P86" s="184"/>
      <c r="Q86" s="115"/>
      <c r="R86" s="184"/>
      <c r="S86" s="113"/>
      <c r="T86" s="195">
        <f t="shared" si="19"/>
        <v>0</v>
      </c>
      <c r="U86" s="178" t="e">
        <f t="shared" si="20"/>
        <v>#DIV/0!</v>
      </c>
      <c r="V86" s="221">
        <f t="shared" si="21"/>
        <v>0</v>
      </c>
      <c r="W86" s="109" t="str">
        <f t="shared" si="22"/>
        <v/>
      </c>
      <c r="X86" s="109" t="str">
        <f t="shared" si="23"/>
        <v/>
      </c>
      <c r="Y86" s="109" t="str">
        <f t="shared" si="24"/>
        <v/>
      </c>
      <c r="Z86" s="109" t="str">
        <f t="shared" si="24"/>
        <v/>
      </c>
      <c r="AA86" s="202">
        <f t="shared" si="25"/>
        <v>0</v>
      </c>
      <c r="AB86" s="110">
        <f t="shared" si="26"/>
        <v>0</v>
      </c>
      <c r="AC86" s="110">
        <f t="shared" si="27"/>
        <v>0</v>
      </c>
      <c r="AD86" s="175" t="e">
        <f t="shared" si="28"/>
        <v>#DIV/0!</v>
      </c>
    </row>
    <row r="87" spans="6:30" ht="24.75" customHeight="1">
      <c r="F87" s="107"/>
      <c r="G87" s="107"/>
      <c r="H87" s="107"/>
      <c r="I87" s="107"/>
      <c r="J87" s="107"/>
      <c r="K87" s="114">
        <f t="shared" si="16"/>
        <v>0</v>
      </c>
      <c r="L87" s="114">
        <f t="shared" si="17"/>
        <v>0</v>
      </c>
      <c r="M87" s="209">
        <f t="shared" si="15"/>
        <v>0</v>
      </c>
      <c r="N87" s="218"/>
      <c r="O87" s="194">
        <f t="shared" si="18"/>
        <v>0</v>
      </c>
      <c r="P87" s="184"/>
      <c r="Q87" s="115"/>
      <c r="R87" s="184"/>
      <c r="S87" s="113"/>
      <c r="T87" s="195">
        <f t="shared" si="19"/>
        <v>0</v>
      </c>
      <c r="U87" s="178" t="e">
        <f t="shared" si="20"/>
        <v>#DIV/0!</v>
      </c>
      <c r="V87" s="221">
        <f t="shared" si="21"/>
        <v>0</v>
      </c>
      <c r="W87" s="109" t="str">
        <f t="shared" si="22"/>
        <v/>
      </c>
      <c r="X87" s="109" t="str">
        <f t="shared" si="23"/>
        <v/>
      </c>
      <c r="Y87" s="109" t="str">
        <f t="shared" si="24"/>
        <v/>
      </c>
      <c r="Z87" s="109" t="str">
        <f t="shared" si="24"/>
        <v/>
      </c>
      <c r="AA87" s="202">
        <f t="shared" si="25"/>
        <v>0</v>
      </c>
      <c r="AB87" s="110">
        <f t="shared" si="26"/>
        <v>0</v>
      </c>
      <c r="AC87" s="110">
        <f t="shared" si="27"/>
        <v>0</v>
      </c>
      <c r="AD87" s="175" t="e">
        <f t="shared" si="28"/>
        <v>#DIV/0!</v>
      </c>
    </row>
    <row r="88" spans="6:30" ht="24.75" customHeight="1">
      <c r="F88" s="107"/>
      <c r="G88" s="107"/>
      <c r="H88" s="107"/>
      <c r="I88" s="107"/>
      <c r="J88" s="107"/>
      <c r="K88" s="114">
        <f t="shared" si="16"/>
        <v>0</v>
      </c>
      <c r="L88" s="114">
        <f t="shared" si="17"/>
        <v>0</v>
      </c>
      <c r="M88" s="209">
        <f t="shared" si="15"/>
        <v>0</v>
      </c>
      <c r="N88" s="218"/>
      <c r="O88" s="194">
        <f t="shared" si="18"/>
        <v>0</v>
      </c>
      <c r="P88" s="184"/>
      <c r="Q88" s="115"/>
      <c r="R88" s="184"/>
      <c r="S88" s="113"/>
      <c r="T88" s="195">
        <f t="shared" si="19"/>
        <v>0</v>
      </c>
      <c r="U88" s="178" t="e">
        <f t="shared" si="20"/>
        <v>#DIV/0!</v>
      </c>
      <c r="V88" s="221">
        <f t="shared" si="21"/>
        <v>0</v>
      </c>
      <c r="W88" s="109" t="str">
        <f t="shared" si="22"/>
        <v/>
      </c>
      <c r="X88" s="109" t="str">
        <f t="shared" si="23"/>
        <v/>
      </c>
      <c r="Y88" s="109" t="str">
        <f t="shared" si="24"/>
        <v/>
      </c>
      <c r="Z88" s="109" t="str">
        <f t="shared" si="24"/>
        <v/>
      </c>
      <c r="AA88" s="202">
        <f t="shared" si="25"/>
        <v>0</v>
      </c>
      <c r="AB88" s="110">
        <f t="shared" si="26"/>
        <v>0</v>
      </c>
      <c r="AC88" s="110">
        <f t="shared" si="27"/>
        <v>0</v>
      </c>
      <c r="AD88" s="175" t="e">
        <f t="shared" si="28"/>
        <v>#DIV/0!</v>
      </c>
    </row>
    <row r="89" spans="6:30" ht="24.75" customHeight="1">
      <c r="F89" s="107"/>
      <c r="G89" s="107"/>
      <c r="H89" s="107"/>
      <c r="I89" s="107"/>
      <c r="J89" s="107"/>
      <c r="K89" s="114">
        <f t="shared" si="16"/>
        <v>0</v>
      </c>
      <c r="L89" s="114">
        <f t="shared" si="17"/>
        <v>0</v>
      </c>
      <c r="M89" s="209">
        <f t="shared" si="15"/>
        <v>0</v>
      </c>
      <c r="N89" s="218"/>
      <c r="O89" s="194">
        <f t="shared" si="18"/>
        <v>0</v>
      </c>
      <c r="P89" s="184"/>
      <c r="Q89" s="115"/>
      <c r="R89" s="184"/>
      <c r="S89" s="113"/>
      <c r="T89" s="195">
        <f t="shared" si="19"/>
        <v>0</v>
      </c>
      <c r="U89" s="178" t="e">
        <f t="shared" si="20"/>
        <v>#DIV/0!</v>
      </c>
      <c r="V89" s="221">
        <f t="shared" si="21"/>
        <v>0</v>
      </c>
      <c r="W89" s="109" t="str">
        <f t="shared" si="22"/>
        <v/>
      </c>
      <c r="X89" s="109" t="str">
        <f t="shared" si="23"/>
        <v/>
      </c>
      <c r="Y89" s="109" t="str">
        <f t="shared" si="24"/>
        <v/>
      </c>
      <c r="Z89" s="109" t="str">
        <f t="shared" si="24"/>
        <v/>
      </c>
      <c r="AA89" s="202">
        <f t="shared" si="25"/>
        <v>0</v>
      </c>
      <c r="AB89" s="110">
        <f t="shared" si="26"/>
        <v>0</v>
      </c>
      <c r="AC89" s="110">
        <f t="shared" si="27"/>
        <v>0</v>
      </c>
      <c r="AD89" s="175" t="e">
        <f t="shared" si="28"/>
        <v>#DIV/0!</v>
      </c>
    </row>
    <row r="90" spans="6:30" ht="24.75" customHeight="1">
      <c r="F90" s="107"/>
      <c r="G90" s="107"/>
      <c r="H90" s="107"/>
      <c r="I90" s="107"/>
      <c r="J90" s="107"/>
      <c r="K90" s="114">
        <f t="shared" si="16"/>
        <v>0</v>
      </c>
      <c r="L90" s="114">
        <f t="shared" si="17"/>
        <v>0</v>
      </c>
      <c r="M90" s="209">
        <f t="shared" si="15"/>
        <v>0</v>
      </c>
      <c r="N90" s="218"/>
      <c r="O90" s="194">
        <f t="shared" si="18"/>
        <v>0</v>
      </c>
      <c r="P90" s="184"/>
      <c r="Q90" s="115"/>
      <c r="R90" s="184"/>
      <c r="S90" s="113"/>
      <c r="T90" s="195">
        <f t="shared" si="19"/>
        <v>0</v>
      </c>
      <c r="U90" s="178" t="e">
        <f t="shared" si="20"/>
        <v>#DIV/0!</v>
      </c>
      <c r="V90" s="221">
        <f t="shared" si="21"/>
        <v>0</v>
      </c>
      <c r="W90" s="109" t="str">
        <f t="shared" si="22"/>
        <v/>
      </c>
      <c r="X90" s="109" t="str">
        <f t="shared" si="23"/>
        <v/>
      </c>
      <c r="Y90" s="109" t="str">
        <f t="shared" si="24"/>
        <v/>
      </c>
      <c r="Z90" s="109" t="str">
        <f t="shared" si="24"/>
        <v/>
      </c>
      <c r="AA90" s="202">
        <f t="shared" si="25"/>
        <v>0</v>
      </c>
      <c r="AB90" s="110">
        <f t="shared" si="26"/>
        <v>0</v>
      </c>
      <c r="AC90" s="110">
        <f t="shared" si="27"/>
        <v>0</v>
      </c>
      <c r="AD90" s="175" t="e">
        <f t="shared" si="28"/>
        <v>#DIV/0!</v>
      </c>
    </row>
    <row r="91" spans="6:30" ht="24.75" customHeight="1">
      <c r="F91" s="107"/>
      <c r="G91" s="107"/>
      <c r="H91" s="107"/>
      <c r="I91" s="107"/>
      <c r="J91" s="107"/>
      <c r="K91" s="114">
        <f t="shared" si="16"/>
        <v>0</v>
      </c>
      <c r="L91" s="114">
        <f t="shared" si="17"/>
        <v>0</v>
      </c>
      <c r="M91" s="209">
        <f t="shared" si="15"/>
        <v>0</v>
      </c>
      <c r="N91" s="218"/>
      <c r="O91" s="194">
        <f t="shared" si="18"/>
        <v>0</v>
      </c>
      <c r="P91" s="184"/>
      <c r="Q91" s="115"/>
      <c r="R91" s="184"/>
      <c r="S91" s="113"/>
      <c r="T91" s="195">
        <f t="shared" si="19"/>
        <v>0</v>
      </c>
      <c r="U91" s="178" t="e">
        <f t="shared" si="20"/>
        <v>#DIV/0!</v>
      </c>
      <c r="V91" s="221">
        <f t="shared" si="21"/>
        <v>0</v>
      </c>
      <c r="W91" s="109" t="str">
        <f t="shared" si="22"/>
        <v/>
      </c>
      <c r="X91" s="109" t="str">
        <f t="shared" si="23"/>
        <v/>
      </c>
      <c r="Y91" s="109" t="str">
        <f t="shared" si="24"/>
        <v/>
      </c>
      <c r="Z91" s="109" t="str">
        <f t="shared" si="24"/>
        <v/>
      </c>
      <c r="AA91" s="202">
        <f t="shared" si="25"/>
        <v>0</v>
      </c>
      <c r="AB91" s="110">
        <f t="shared" si="26"/>
        <v>0</v>
      </c>
      <c r="AC91" s="110">
        <f t="shared" si="27"/>
        <v>0</v>
      </c>
      <c r="AD91" s="175" t="e">
        <f t="shared" si="28"/>
        <v>#DIV/0!</v>
      </c>
    </row>
    <row r="92" spans="6:30" ht="24.75" customHeight="1">
      <c r="F92" s="107"/>
      <c r="G92" s="107"/>
      <c r="H92" s="107"/>
      <c r="I92" s="107"/>
      <c r="J92" s="107"/>
      <c r="K92" s="114">
        <f t="shared" si="16"/>
        <v>0</v>
      </c>
      <c r="L92" s="114">
        <f t="shared" si="17"/>
        <v>0</v>
      </c>
      <c r="M92" s="209">
        <f t="shared" si="15"/>
        <v>0</v>
      </c>
      <c r="N92" s="218"/>
      <c r="O92" s="194">
        <f t="shared" si="18"/>
        <v>0</v>
      </c>
      <c r="P92" s="184"/>
      <c r="Q92" s="115"/>
      <c r="R92" s="184"/>
      <c r="S92" s="113"/>
      <c r="T92" s="195">
        <f t="shared" si="19"/>
        <v>0</v>
      </c>
      <c r="U92" s="178" t="e">
        <f t="shared" si="20"/>
        <v>#DIV/0!</v>
      </c>
      <c r="V92" s="221">
        <f t="shared" si="21"/>
        <v>0</v>
      </c>
      <c r="W92" s="109" t="str">
        <f t="shared" si="22"/>
        <v/>
      </c>
      <c r="X92" s="109" t="str">
        <f t="shared" si="23"/>
        <v/>
      </c>
      <c r="Y92" s="109" t="str">
        <f t="shared" si="24"/>
        <v/>
      </c>
      <c r="Z92" s="109" t="str">
        <f t="shared" si="24"/>
        <v/>
      </c>
      <c r="AA92" s="202">
        <f t="shared" si="25"/>
        <v>0</v>
      </c>
      <c r="AB92" s="110">
        <f t="shared" si="26"/>
        <v>0</v>
      </c>
      <c r="AC92" s="110">
        <f t="shared" si="27"/>
        <v>0</v>
      </c>
      <c r="AD92" s="175" t="e">
        <f t="shared" si="28"/>
        <v>#DIV/0!</v>
      </c>
    </row>
    <row r="93" spans="6:30" ht="24.75" customHeight="1">
      <c r="F93" s="107"/>
      <c r="G93" s="107"/>
      <c r="H93" s="107"/>
      <c r="I93" s="107"/>
      <c r="J93" s="107"/>
      <c r="K93" s="114">
        <f t="shared" si="16"/>
        <v>0</v>
      </c>
      <c r="L93" s="114">
        <f t="shared" si="17"/>
        <v>0</v>
      </c>
      <c r="M93" s="209">
        <f t="shared" si="15"/>
        <v>0</v>
      </c>
      <c r="N93" s="218"/>
      <c r="O93" s="194">
        <f t="shared" si="18"/>
        <v>0</v>
      </c>
      <c r="P93" s="184"/>
      <c r="Q93" s="115"/>
      <c r="R93" s="184"/>
      <c r="S93" s="113"/>
      <c r="T93" s="195">
        <f t="shared" si="19"/>
        <v>0</v>
      </c>
      <c r="U93" s="178" t="e">
        <f t="shared" si="20"/>
        <v>#DIV/0!</v>
      </c>
      <c r="V93" s="221">
        <f t="shared" si="21"/>
        <v>0</v>
      </c>
      <c r="W93" s="109" t="str">
        <f t="shared" si="22"/>
        <v/>
      </c>
      <c r="X93" s="109" t="str">
        <f t="shared" si="23"/>
        <v/>
      </c>
      <c r="Y93" s="109" t="str">
        <f t="shared" si="24"/>
        <v/>
      </c>
      <c r="Z93" s="109" t="str">
        <f t="shared" si="24"/>
        <v/>
      </c>
      <c r="AA93" s="202">
        <f t="shared" si="25"/>
        <v>0</v>
      </c>
      <c r="AB93" s="110">
        <f t="shared" si="26"/>
        <v>0</v>
      </c>
      <c r="AC93" s="110">
        <f t="shared" si="27"/>
        <v>0</v>
      </c>
      <c r="AD93" s="175" t="e">
        <f t="shared" si="28"/>
        <v>#DIV/0!</v>
      </c>
    </row>
    <row r="94" spans="6:30" ht="24.75" customHeight="1">
      <c r="F94" s="107"/>
      <c r="G94" s="107"/>
      <c r="H94" s="107"/>
      <c r="I94" s="107"/>
      <c r="J94" s="107"/>
      <c r="K94" s="114">
        <f t="shared" si="16"/>
        <v>0</v>
      </c>
      <c r="L94" s="114">
        <f t="shared" si="17"/>
        <v>0</v>
      </c>
      <c r="M94" s="209">
        <f t="shared" si="15"/>
        <v>0</v>
      </c>
      <c r="N94" s="218"/>
      <c r="O94" s="194">
        <f t="shared" si="18"/>
        <v>0</v>
      </c>
      <c r="P94" s="184"/>
      <c r="Q94" s="115"/>
      <c r="R94" s="184"/>
      <c r="S94" s="113"/>
      <c r="T94" s="195">
        <f t="shared" si="19"/>
        <v>0</v>
      </c>
      <c r="U94" s="178" t="e">
        <f t="shared" si="20"/>
        <v>#DIV/0!</v>
      </c>
      <c r="V94" s="221">
        <f t="shared" si="21"/>
        <v>0</v>
      </c>
      <c r="W94" s="109" t="str">
        <f t="shared" si="22"/>
        <v/>
      </c>
      <c r="X94" s="109" t="str">
        <f t="shared" si="23"/>
        <v/>
      </c>
      <c r="Y94" s="109" t="str">
        <f t="shared" si="24"/>
        <v/>
      </c>
      <c r="Z94" s="109" t="str">
        <f t="shared" si="24"/>
        <v/>
      </c>
      <c r="AA94" s="202">
        <f t="shared" si="25"/>
        <v>0</v>
      </c>
      <c r="AB94" s="110">
        <f t="shared" si="26"/>
        <v>0</v>
      </c>
      <c r="AC94" s="110">
        <f t="shared" si="27"/>
        <v>0</v>
      </c>
      <c r="AD94" s="175" t="e">
        <f t="shared" si="28"/>
        <v>#DIV/0!</v>
      </c>
    </row>
    <row r="95" spans="6:30" ht="24.75" customHeight="1">
      <c r="F95" s="107"/>
      <c r="G95" s="107"/>
      <c r="H95" s="107"/>
      <c r="I95" s="107"/>
      <c r="J95" s="107"/>
      <c r="K95" s="114">
        <f t="shared" si="16"/>
        <v>0</v>
      </c>
      <c r="L95" s="114">
        <f t="shared" si="17"/>
        <v>0</v>
      </c>
      <c r="M95" s="209">
        <f t="shared" si="15"/>
        <v>0</v>
      </c>
      <c r="N95" s="218"/>
      <c r="O95" s="194">
        <f t="shared" si="18"/>
        <v>0</v>
      </c>
      <c r="P95" s="184"/>
      <c r="Q95" s="115"/>
      <c r="R95" s="184"/>
      <c r="S95" s="113"/>
      <c r="T95" s="195">
        <f t="shared" si="19"/>
        <v>0</v>
      </c>
      <c r="U95" s="178" t="e">
        <f t="shared" si="20"/>
        <v>#DIV/0!</v>
      </c>
      <c r="V95" s="221">
        <f t="shared" si="21"/>
        <v>0</v>
      </c>
      <c r="W95" s="109" t="str">
        <f t="shared" si="22"/>
        <v/>
      </c>
      <c r="X95" s="109" t="str">
        <f t="shared" si="23"/>
        <v/>
      </c>
      <c r="Y95" s="109" t="str">
        <f t="shared" si="24"/>
        <v/>
      </c>
      <c r="Z95" s="109" t="str">
        <f t="shared" si="24"/>
        <v/>
      </c>
      <c r="AA95" s="202">
        <f t="shared" si="25"/>
        <v>0</v>
      </c>
      <c r="AB95" s="110">
        <f t="shared" si="26"/>
        <v>0</v>
      </c>
      <c r="AC95" s="110">
        <f t="shared" si="27"/>
        <v>0</v>
      </c>
      <c r="AD95" s="175" t="e">
        <f t="shared" si="28"/>
        <v>#DIV/0!</v>
      </c>
    </row>
    <row r="96" spans="6:30" ht="24.75" customHeight="1">
      <c r="F96" s="107"/>
      <c r="G96" s="107"/>
      <c r="H96" s="107"/>
      <c r="I96" s="107"/>
      <c r="J96" s="107"/>
      <c r="K96" s="114">
        <f t="shared" si="16"/>
        <v>0</v>
      </c>
      <c r="L96" s="114">
        <f t="shared" si="17"/>
        <v>0</v>
      </c>
      <c r="M96" s="209">
        <f t="shared" si="15"/>
        <v>0</v>
      </c>
      <c r="N96" s="218"/>
      <c r="O96" s="194">
        <f t="shared" si="18"/>
        <v>0</v>
      </c>
      <c r="P96" s="184"/>
      <c r="Q96" s="115"/>
      <c r="R96" s="184"/>
      <c r="S96" s="113"/>
      <c r="T96" s="195">
        <f t="shared" si="19"/>
        <v>0</v>
      </c>
      <c r="U96" s="178" t="e">
        <f t="shared" si="20"/>
        <v>#DIV/0!</v>
      </c>
      <c r="V96" s="221">
        <f t="shared" si="21"/>
        <v>0</v>
      </c>
      <c r="W96" s="109" t="str">
        <f t="shared" si="22"/>
        <v/>
      </c>
      <c r="X96" s="109" t="str">
        <f t="shared" si="23"/>
        <v/>
      </c>
      <c r="Y96" s="109" t="str">
        <f t="shared" si="24"/>
        <v/>
      </c>
      <c r="Z96" s="109" t="str">
        <f t="shared" si="24"/>
        <v/>
      </c>
      <c r="AA96" s="202">
        <f t="shared" si="25"/>
        <v>0</v>
      </c>
      <c r="AB96" s="110">
        <f t="shared" si="26"/>
        <v>0</v>
      </c>
      <c r="AC96" s="110">
        <f t="shared" si="27"/>
        <v>0</v>
      </c>
      <c r="AD96" s="175" t="e">
        <f t="shared" si="28"/>
        <v>#DIV/0!</v>
      </c>
    </row>
    <row r="97" spans="6:30" ht="24.75" customHeight="1">
      <c r="F97" s="107"/>
      <c r="G97" s="107"/>
      <c r="H97" s="107"/>
      <c r="I97" s="107"/>
      <c r="J97" s="107"/>
      <c r="K97" s="114">
        <f t="shared" si="16"/>
        <v>0</v>
      </c>
      <c r="L97" s="114">
        <f t="shared" si="17"/>
        <v>0</v>
      </c>
      <c r="M97" s="209">
        <f t="shared" si="15"/>
        <v>0</v>
      </c>
      <c r="N97" s="218"/>
      <c r="O97" s="194">
        <f t="shared" si="18"/>
        <v>0</v>
      </c>
      <c r="P97" s="184"/>
      <c r="Q97" s="115"/>
      <c r="R97" s="184"/>
      <c r="S97" s="113"/>
      <c r="T97" s="195">
        <f t="shared" si="19"/>
        <v>0</v>
      </c>
      <c r="U97" s="178" t="e">
        <f t="shared" si="20"/>
        <v>#DIV/0!</v>
      </c>
      <c r="V97" s="221">
        <f t="shared" si="21"/>
        <v>0</v>
      </c>
      <c r="W97" s="109" t="str">
        <f t="shared" si="22"/>
        <v/>
      </c>
      <c r="X97" s="109" t="str">
        <f t="shared" si="23"/>
        <v/>
      </c>
      <c r="Y97" s="109" t="str">
        <f t="shared" si="24"/>
        <v/>
      </c>
      <c r="Z97" s="109" t="str">
        <f t="shared" si="24"/>
        <v/>
      </c>
      <c r="AA97" s="202">
        <f t="shared" si="25"/>
        <v>0</v>
      </c>
      <c r="AB97" s="110">
        <f t="shared" si="26"/>
        <v>0</v>
      </c>
      <c r="AC97" s="110">
        <f t="shared" si="27"/>
        <v>0</v>
      </c>
      <c r="AD97" s="175" t="e">
        <f t="shared" si="28"/>
        <v>#DIV/0!</v>
      </c>
    </row>
    <row r="98" spans="6:30" ht="24.75" customHeight="1">
      <c r="F98" s="107"/>
      <c r="G98" s="107"/>
      <c r="H98" s="107"/>
      <c r="I98" s="107"/>
      <c r="J98" s="107"/>
      <c r="K98" s="114">
        <f t="shared" si="16"/>
        <v>0</v>
      </c>
      <c r="L98" s="114">
        <f t="shared" si="17"/>
        <v>0</v>
      </c>
      <c r="M98" s="209">
        <f t="shared" si="15"/>
        <v>0</v>
      </c>
      <c r="N98" s="218"/>
      <c r="O98" s="194">
        <f t="shared" si="18"/>
        <v>0</v>
      </c>
      <c r="P98" s="184"/>
      <c r="Q98" s="115"/>
      <c r="R98" s="184"/>
      <c r="S98" s="113"/>
      <c r="T98" s="195">
        <f t="shared" si="19"/>
        <v>0</v>
      </c>
      <c r="U98" s="178" t="e">
        <f t="shared" si="20"/>
        <v>#DIV/0!</v>
      </c>
      <c r="V98" s="221">
        <f t="shared" si="21"/>
        <v>0</v>
      </c>
      <c r="W98" s="109" t="str">
        <f t="shared" si="22"/>
        <v/>
      </c>
      <c r="X98" s="109" t="str">
        <f t="shared" si="23"/>
        <v/>
      </c>
      <c r="Y98" s="109" t="str">
        <f t="shared" si="24"/>
        <v/>
      </c>
      <c r="Z98" s="109" t="str">
        <f t="shared" si="24"/>
        <v/>
      </c>
      <c r="AA98" s="202">
        <f t="shared" si="25"/>
        <v>0</v>
      </c>
      <c r="AB98" s="110">
        <f t="shared" si="26"/>
        <v>0</v>
      </c>
      <c r="AC98" s="110">
        <f t="shared" si="27"/>
        <v>0</v>
      </c>
      <c r="AD98" s="175" t="e">
        <f t="shared" si="28"/>
        <v>#DIV/0!</v>
      </c>
    </row>
    <row r="99" spans="6:30" ht="24.75" customHeight="1">
      <c r="F99" s="107"/>
      <c r="G99" s="107"/>
      <c r="H99" s="107"/>
      <c r="I99" s="107"/>
      <c r="J99" s="107"/>
      <c r="K99" s="114">
        <f t="shared" si="16"/>
        <v>0</v>
      </c>
      <c r="L99" s="114">
        <f t="shared" si="17"/>
        <v>0</v>
      </c>
      <c r="M99" s="209">
        <f t="shared" si="15"/>
        <v>0</v>
      </c>
      <c r="N99" s="218"/>
      <c r="O99" s="194">
        <f t="shared" si="18"/>
        <v>0</v>
      </c>
      <c r="P99" s="184"/>
      <c r="Q99" s="115"/>
      <c r="R99" s="184"/>
      <c r="S99" s="113"/>
      <c r="T99" s="195">
        <f t="shared" si="19"/>
        <v>0</v>
      </c>
      <c r="U99" s="178" t="e">
        <f t="shared" si="20"/>
        <v>#DIV/0!</v>
      </c>
      <c r="V99" s="221">
        <f t="shared" si="21"/>
        <v>0</v>
      </c>
      <c r="W99" s="109" t="str">
        <f t="shared" si="22"/>
        <v/>
      </c>
      <c r="X99" s="109" t="str">
        <f t="shared" si="23"/>
        <v/>
      </c>
      <c r="Y99" s="109" t="str">
        <f t="shared" si="24"/>
        <v/>
      </c>
      <c r="Z99" s="109" t="str">
        <f t="shared" si="24"/>
        <v/>
      </c>
      <c r="AA99" s="202">
        <f t="shared" si="25"/>
        <v>0</v>
      </c>
      <c r="AB99" s="110">
        <f t="shared" si="26"/>
        <v>0</v>
      </c>
      <c r="AC99" s="110">
        <f t="shared" si="27"/>
        <v>0</v>
      </c>
      <c r="AD99" s="175" t="e">
        <f t="shared" si="28"/>
        <v>#DIV/0!</v>
      </c>
    </row>
    <row r="100" spans="6:30" ht="24.75" customHeight="1">
      <c r="F100" s="107"/>
      <c r="G100" s="107"/>
      <c r="H100" s="107"/>
      <c r="I100" s="107"/>
      <c r="J100" s="107"/>
      <c r="K100" s="114">
        <f t="shared" si="16"/>
        <v>0</v>
      </c>
      <c r="L100" s="114">
        <f t="shared" si="17"/>
        <v>0</v>
      </c>
      <c r="M100" s="209">
        <f t="shared" si="15"/>
        <v>0</v>
      </c>
      <c r="N100" s="218"/>
      <c r="O100" s="194">
        <f t="shared" si="18"/>
        <v>0</v>
      </c>
      <c r="P100" s="184"/>
      <c r="Q100" s="115"/>
      <c r="R100" s="184"/>
      <c r="S100" s="113"/>
      <c r="T100" s="195">
        <f t="shared" si="19"/>
        <v>0</v>
      </c>
      <c r="U100" s="178" t="e">
        <f t="shared" si="20"/>
        <v>#DIV/0!</v>
      </c>
      <c r="V100" s="221">
        <f t="shared" si="21"/>
        <v>0</v>
      </c>
      <c r="W100" s="109" t="str">
        <f t="shared" si="22"/>
        <v/>
      </c>
      <c r="X100" s="109" t="str">
        <f t="shared" si="23"/>
        <v/>
      </c>
      <c r="Y100" s="109" t="str">
        <f t="shared" si="24"/>
        <v/>
      </c>
      <c r="Z100" s="109" t="str">
        <f t="shared" si="24"/>
        <v/>
      </c>
      <c r="AA100" s="202">
        <f t="shared" si="25"/>
        <v>0</v>
      </c>
      <c r="AB100" s="110">
        <f t="shared" si="26"/>
        <v>0</v>
      </c>
      <c r="AC100" s="110">
        <f t="shared" si="27"/>
        <v>0</v>
      </c>
      <c r="AD100" s="175" t="e">
        <f t="shared" si="28"/>
        <v>#DIV/0!</v>
      </c>
    </row>
    <row r="101" spans="6:30" ht="24.75" customHeight="1">
      <c r="F101" s="107"/>
      <c r="G101" s="107"/>
      <c r="H101" s="107"/>
      <c r="I101" s="107"/>
      <c r="J101" s="107"/>
      <c r="K101" s="114">
        <f t="shared" si="16"/>
        <v>0</v>
      </c>
      <c r="L101" s="114">
        <f t="shared" si="17"/>
        <v>0</v>
      </c>
      <c r="M101" s="209">
        <f t="shared" si="15"/>
        <v>0</v>
      </c>
      <c r="N101" s="218"/>
      <c r="O101" s="194">
        <f t="shared" si="18"/>
        <v>0</v>
      </c>
      <c r="P101" s="184"/>
      <c r="Q101" s="115"/>
      <c r="R101" s="184"/>
      <c r="S101" s="113"/>
      <c r="T101" s="195">
        <f t="shared" si="19"/>
        <v>0</v>
      </c>
      <c r="U101" s="178" t="e">
        <f t="shared" si="20"/>
        <v>#DIV/0!</v>
      </c>
      <c r="V101" s="221">
        <f t="shared" si="21"/>
        <v>0</v>
      </c>
      <c r="W101" s="109" t="str">
        <f t="shared" si="22"/>
        <v/>
      </c>
      <c r="X101" s="109" t="str">
        <f t="shared" si="23"/>
        <v/>
      </c>
      <c r="Y101" s="109" t="str">
        <f t="shared" si="24"/>
        <v/>
      </c>
      <c r="Z101" s="109" t="str">
        <f t="shared" si="24"/>
        <v/>
      </c>
      <c r="AA101" s="202">
        <f t="shared" si="25"/>
        <v>0</v>
      </c>
      <c r="AB101" s="110">
        <f t="shared" si="26"/>
        <v>0</v>
      </c>
      <c r="AC101" s="110">
        <f t="shared" si="27"/>
        <v>0</v>
      </c>
      <c r="AD101" s="175" t="e">
        <f t="shared" si="28"/>
        <v>#DIV/0!</v>
      </c>
    </row>
    <row r="102" spans="6:30" ht="24.75" customHeight="1">
      <c r="F102" s="107"/>
      <c r="G102" s="107"/>
      <c r="H102" s="107"/>
      <c r="I102" s="107"/>
      <c r="J102" s="107"/>
      <c r="K102" s="114">
        <f t="shared" si="16"/>
        <v>0</v>
      </c>
      <c r="L102" s="114">
        <f t="shared" si="17"/>
        <v>0</v>
      </c>
      <c r="M102" s="209">
        <f t="shared" si="15"/>
        <v>0</v>
      </c>
      <c r="N102" s="218"/>
      <c r="O102" s="194">
        <f t="shared" si="18"/>
        <v>0</v>
      </c>
      <c r="P102" s="184"/>
      <c r="Q102" s="115"/>
      <c r="R102" s="184"/>
      <c r="S102" s="113"/>
      <c r="T102" s="195">
        <f t="shared" si="19"/>
        <v>0</v>
      </c>
      <c r="U102" s="178" t="e">
        <f t="shared" si="20"/>
        <v>#DIV/0!</v>
      </c>
      <c r="V102" s="221">
        <f t="shared" si="21"/>
        <v>0</v>
      </c>
      <c r="W102" s="109" t="str">
        <f t="shared" si="22"/>
        <v/>
      </c>
      <c r="X102" s="109" t="str">
        <f t="shared" si="23"/>
        <v/>
      </c>
      <c r="Y102" s="109" t="str">
        <f t="shared" si="24"/>
        <v/>
      </c>
      <c r="Z102" s="109" t="str">
        <f t="shared" si="24"/>
        <v/>
      </c>
      <c r="AA102" s="202">
        <f t="shared" si="25"/>
        <v>0</v>
      </c>
      <c r="AB102" s="110">
        <f t="shared" si="26"/>
        <v>0</v>
      </c>
      <c r="AC102" s="110">
        <f t="shared" si="27"/>
        <v>0</v>
      </c>
      <c r="AD102" s="175" t="e">
        <f t="shared" si="28"/>
        <v>#DIV/0!</v>
      </c>
    </row>
    <row r="103" spans="6:30" ht="24.75" customHeight="1">
      <c r="F103" s="107"/>
      <c r="G103" s="107"/>
      <c r="H103" s="107"/>
      <c r="I103" s="107"/>
      <c r="J103" s="107"/>
      <c r="K103" s="114">
        <f t="shared" si="16"/>
        <v>0</v>
      </c>
      <c r="L103" s="114">
        <f t="shared" si="17"/>
        <v>0</v>
      </c>
      <c r="M103" s="209">
        <f t="shared" si="15"/>
        <v>0</v>
      </c>
      <c r="N103" s="218"/>
      <c r="O103" s="194">
        <f t="shared" si="18"/>
        <v>0</v>
      </c>
      <c r="P103" s="184"/>
      <c r="Q103" s="115"/>
      <c r="R103" s="184"/>
      <c r="S103" s="113"/>
      <c r="T103" s="195">
        <f t="shared" si="19"/>
        <v>0</v>
      </c>
      <c r="U103" s="178" t="e">
        <f t="shared" si="20"/>
        <v>#DIV/0!</v>
      </c>
      <c r="V103" s="221">
        <f t="shared" si="21"/>
        <v>0</v>
      </c>
      <c r="W103" s="109" t="str">
        <f t="shared" si="22"/>
        <v/>
      </c>
      <c r="X103" s="109" t="str">
        <f t="shared" si="23"/>
        <v/>
      </c>
      <c r="Y103" s="109" t="str">
        <f t="shared" si="24"/>
        <v/>
      </c>
      <c r="Z103" s="109" t="str">
        <f t="shared" si="24"/>
        <v/>
      </c>
      <c r="AA103" s="202">
        <f t="shared" si="25"/>
        <v>0</v>
      </c>
      <c r="AB103" s="110">
        <f t="shared" si="26"/>
        <v>0</v>
      </c>
      <c r="AC103" s="110">
        <f t="shared" si="27"/>
        <v>0</v>
      </c>
      <c r="AD103" s="175" t="e">
        <f t="shared" si="28"/>
        <v>#DIV/0!</v>
      </c>
    </row>
    <row r="104" spans="6:30" ht="24.75" customHeight="1">
      <c r="F104" s="107"/>
      <c r="G104" s="107"/>
      <c r="H104" s="107"/>
      <c r="I104" s="107"/>
      <c r="J104" s="107"/>
      <c r="K104" s="114">
        <f t="shared" si="16"/>
        <v>0</v>
      </c>
      <c r="L104" s="114">
        <f t="shared" si="17"/>
        <v>0</v>
      </c>
      <c r="M104" s="209">
        <f t="shared" si="15"/>
        <v>0</v>
      </c>
      <c r="N104" s="218"/>
      <c r="O104" s="194">
        <f t="shared" si="18"/>
        <v>0</v>
      </c>
      <c r="P104" s="184"/>
      <c r="Q104" s="115"/>
      <c r="R104" s="184"/>
      <c r="S104" s="113"/>
      <c r="T104" s="195">
        <f t="shared" si="19"/>
        <v>0</v>
      </c>
      <c r="U104" s="178" t="e">
        <f t="shared" si="20"/>
        <v>#DIV/0!</v>
      </c>
      <c r="V104" s="221">
        <f t="shared" si="21"/>
        <v>0</v>
      </c>
      <c r="W104" s="109" t="str">
        <f t="shared" si="22"/>
        <v/>
      </c>
      <c r="X104" s="109" t="str">
        <f t="shared" si="23"/>
        <v/>
      </c>
      <c r="Y104" s="109" t="str">
        <f t="shared" si="24"/>
        <v/>
      </c>
      <c r="Z104" s="109" t="str">
        <f t="shared" si="24"/>
        <v/>
      </c>
      <c r="AA104" s="202">
        <f t="shared" si="25"/>
        <v>0</v>
      </c>
      <c r="AB104" s="110">
        <f t="shared" si="26"/>
        <v>0</v>
      </c>
      <c r="AC104" s="110">
        <f t="shared" si="27"/>
        <v>0</v>
      </c>
      <c r="AD104" s="175" t="e">
        <f t="shared" si="28"/>
        <v>#DIV/0!</v>
      </c>
    </row>
    <row r="105" spans="6:30" ht="24.75" customHeight="1">
      <c r="F105" s="107"/>
      <c r="G105" s="107"/>
      <c r="H105" s="107"/>
      <c r="I105" s="107"/>
      <c r="J105" s="107"/>
      <c r="K105" s="114">
        <f t="shared" si="16"/>
        <v>0</v>
      </c>
      <c r="L105" s="114">
        <f t="shared" si="17"/>
        <v>0</v>
      </c>
      <c r="M105" s="209">
        <f t="shared" si="15"/>
        <v>0</v>
      </c>
      <c r="N105" s="218"/>
      <c r="O105" s="194">
        <f t="shared" si="18"/>
        <v>0</v>
      </c>
      <c r="P105" s="184"/>
      <c r="Q105" s="115"/>
      <c r="R105" s="184"/>
      <c r="S105" s="113"/>
      <c r="T105" s="195">
        <f t="shared" si="19"/>
        <v>0</v>
      </c>
      <c r="U105" s="178" t="e">
        <f t="shared" si="20"/>
        <v>#DIV/0!</v>
      </c>
      <c r="V105" s="221">
        <f t="shared" si="21"/>
        <v>0</v>
      </c>
      <c r="W105" s="109" t="str">
        <f t="shared" si="22"/>
        <v/>
      </c>
      <c r="X105" s="109" t="str">
        <f t="shared" si="23"/>
        <v/>
      </c>
      <c r="Y105" s="109" t="str">
        <f t="shared" si="24"/>
        <v/>
      </c>
      <c r="Z105" s="109" t="str">
        <f t="shared" si="24"/>
        <v/>
      </c>
      <c r="AA105" s="202">
        <f t="shared" si="25"/>
        <v>0</v>
      </c>
      <c r="AB105" s="110">
        <f t="shared" si="26"/>
        <v>0</v>
      </c>
      <c r="AC105" s="110">
        <f t="shared" si="27"/>
        <v>0</v>
      </c>
      <c r="AD105" s="175" t="e">
        <f t="shared" si="28"/>
        <v>#DIV/0!</v>
      </c>
    </row>
    <row r="106" spans="6:30" ht="24.75" customHeight="1">
      <c r="F106" s="107"/>
      <c r="G106" s="107"/>
      <c r="H106" s="107"/>
      <c r="I106" s="107"/>
      <c r="J106" s="107"/>
      <c r="K106" s="114">
        <f t="shared" si="16"/>
        <v>0</v>
      </c>
      <c r="L106" s="114">
        <f t="shared" si="17"/>
        <v>0</v>
      </c>
      <c r="M106" s="209">
        <f t="shared" si="15"/>
        <v>0</v>
      </c>
      <c r="N106" s="218"/>
      <c r="O106" s="194">
        <f t="shared" si="18"/>
        <v>0</v>
      </c>
      <c r="P106" s="184"/>
      <c r="Q106" s="115"/>
      <c r="R106" s="184"/>
      <c r="S106" s="113"/>
      <c r="T106" s="195">
        <f t="shared" si="19"/>
        <v>0</v>
      </c>
      <c r="U106" s="178" t="e">
        <f t="shared" si="20"/>
        <v>#DIV/0!</v>
      </c>
      <c r="V106" s="221">
        <f t="shared" si="21"/>
        <v>0</v>
      </c>
      <c r="W106" s="109" t="str">
        <f t="shared" si="22"/>
        <v/>
      </c>
      <c r="X106" s="109" t="str">
        <f t="shared" si="23"/>
        <v/>
      </c>
      <c r="Y106" s="109" t="str">
        <f t="shared" si="24"/>
        <v/>
      </c>
      <c r="Z106" s="109" t="str">
        <f t="shared" si="24"/>
        <v/>
      </c>
      <c r="AA106" s="202">
        <f t="shared" si="25"/>
        <v>0</v>
      </c>
      <c r="AB106" s="110">
        <f t="shared" si="26"/>
        <v>0</v>
      </c>
      <c r="AC106" s="110">
        <f t="shared" si="27"/>
        <v>0</v>
      </c>
      <c r="AD106" s="175" t="e">
        <f t="shared" si="28"/>
        <v>#DIV/0!</v>
      </c>
    </row>
    <row r="107" spans="6:30" ht="24.75" customHeight="1">
      <c r="F107" s="107"/>
      <c r="G107" s="107"/>
      <c r="H107" s="107"/>
      <c r="I107" s="107"/>
      <c r="J107" s="107"/>
      <c r="K107" s="114">
        <f t="shared" si="16"/>
        <v>0</v>
      </c>
      <c r="L107" s="114">
        <f t="shared" si="17"/>
        <v>0</v>
      </c>
      <c r="M107" s="209">
        <f t="shared" si="15"/>
        <v>0</v>
      </c>
      <c r="N107" s="218"/>
      <c r="O107" s="194">
        <f t="shared" si="18"/>
        <v>0</v>
      </c>
      <c r="P107" s="184"/>
      <c r="Q107" s="115"/>
      <c r="R107" s="184"/>
      <c r="S107" s="113"/>
      <c r="T107" s="195">
        <f t="shared" si="19"/>
        <v>0</v>
      </c>
      <c r="U107" s="178" t="e">
        <f t="shared" si="20"/>
        <v>#DIV/0!</v>
      </c>
      <c r="V107" s="221">
        <f t="shared" si="21"/>
        <v>0</v>
      </c>
      <c r="W107" s="109" t="str">
        <f t="shared" si="22"/>
        <v/>
      </c>
      <c r="X107" s="109" t="str">
        <f t="shared" si="23"/>
        <v/>
      </c>
      <c r="Y107" s="109" t="str">
        <f t="shared" si="24"/>
        <v/>
      </c>
      <c r="Z107" s="109" t="str">
        <f t="shared" si="24"/>
        <v/>
      </c>
      <c r="AA107" s="202">
        <f t="shared" si="25"/>
        <v>0</v>
      </c>
      <c r="AB107" s="110">
        <f t="shared" si="26"/>
        <v>0</v>
      </c>
      <c r="AC107" s="110">
        <f t="shared" si="27"/>
        <v>0</v>
      </c>
      <c r="AD107" s="175" t="e">
        <f t="shared" si="28"/>
        <v>#DIV/0!</v>
      </c>
    </row>
    <row r="108" spans="6:30" ht="24.75" customHeight="1">
      <c r="F108" s="107"/>
      <c r="G108" s="107"/>
      <c r="H108" s="107"/>
      <c r="I108" s="107"/>
      <c r="J108" s="107"/>
      <c r="K108" s="114">
        <f t="shared" si="16"/>
        <v>0</v>
      </c>
      <c r="L108" s="114">
        <f t="shared" si="17"/>
        <v>0</v>
      </c>
      <c r="M108" s="209">
        <f t="shared" si="15"/>
        <v>0</v>
      </c>
      <c r="N108" s="218"/>
      <c r="O108" s="194">
        <f t="shared" si="18"/>
        <v>0</v>
      </c>
      <c r="P108" s="184"/>
      <c r="Q108" s="115"/>
      <c r="R108" s="184"/>
      <c r="S108" s="113"/>
      <c r="T108" s="195">
        <f t="shared" si="19"/>
        <v>0</v>
      </c>
      <c r="U108" s="178" t="e">
        <f t="shared" si="20"/>
        <v>#DIV/0!</v>
      </c>
      <c r="V108" s="221">
        <f t="shared" si="21"/>
        <v>0</v>
      </c>
      <c r="W108" s="109" t="str">
        <f t="shared" si="22"/>
        <v/>
      </c>
      <c r="X108" s="109" t="str">
        <f t="shared" si="23"/>
        <v/>
      </c>
      <c r="Y108" s="109" t="str">
        <f t="shared" si="24"/>
        <v/>
      </c>
      <c r="Z108" s="109" t="str">
        <f t="shared" si="24"/>
        <v/>
      </c>
      <c r="AA108" s="202">
        <f t="shared" si="25"/>
        <v>0</v>
      </c>
      <c r="AB108" s="110">
        <f t="shared" si="26"/>
        <v>0</v>
      </c>
      <c r="AC108" s="110">
        <f t="shared" si="27"/>
        <v>0</v>
      </c>
      <c r="AD108" s="175" t="e">
        <f t="shared" si="28"/>
        <v>#DIV/0!</v>
      </c>
    </row>
    <row r="109" spans="6:30" ht="24.75" customHeight="1">
      <c r="F109" s="107"/>
      <c r="G109" s="107"/>
      <c r="H109" s="107"/>
      <c r="I109" s="107"/>
      <c r="J109" s="107"/>
      <c r="K109" s="114">
        <f t="shared" si="16"/>
        <v>0</v>
      </c>
      <c r="L109" s="114">
        <f t="shared" si="17"/>
        <v>0</v>
      </c>
      <c r="M109" s="209">
        <f t="shared" si="15"/>
        <v>0</v>
      </c>
      <c r="N109" s="218"/>
      <c r="O109" s="194">
        <f t="shared" si="18"/>
        <v>0</v>
      </c>
      <c r="P109" s="184"/>
      <c r="Q109" s="115"/>
      <c r="R109" s="184"/>
      <c r="S109" s="113"/>
      <c r="T109" s="195">
        <f t="shared" si="19"/>
        <v>0</v>
      </c>
      <c r="U109" s="178" t="e">
        <f t="shared" si="20"/>
        <v>#DIV/0!</v>
      </c>
      <c r="V109" s="221">
        <f t="shared" si="21"/>
        <v>0</v>
      </c>
      <c r="W109" s="109" t="str">
        <f t="shared" si="22"/>
        <v/>
      </c>
      <c r="X109" s="109" t="str">
        <f t="shared" si="23"/>
        <v/>
      </c>
      <c r="Y109" s="109" t="str">
        <f t="shared" si="24"/>
        <v/>
      </c>
      <c r="Z109" s="109" t="str">
        <f t="shared" si="24"/>
        <v/>
      </c>
      <c r="AA109" s="202">
        <f t="shared" si="25"/>
        <v>0</v>
      </c>
      <c r="AB109" s="110">
        <f t="shared" si="26"/>
        <v>0</v>
      </c>
      <c r="AC109" s="110">
        <f t="shared" si="27"/>
        <v>0</v>
      </c>
      <c r="AD109" s="175" t="e">
        <f t="shared" si="28"/>
        <v>#DIV/0!</v>
      </c>
    </row>
    <row r="110" spans="6:30" ht="24.75" customHeight="1">
      <c r="F110" s="107"/>
      <c r="G110" s="107"/>
      <c r="H110" s="107"/>
      <c r="I110" s="107"/>
      <c r="J110" s="107"/>
      <c r="K110" s="114">
        <f t="shared" si="16"/>
        <v>0</v>
      </c>
      <c r="L110" s="114">
        <f t="shared" si="17"/>
        <v>0</v>
      </c>
      <c r="M110" s="209">
        <f t="shared" si="15"/>
        <v>0</v>
      </c>
      <c r="N110" s="218"/>
      <c r="O110" s="194">
        <f t="shared" si="18"/>
        <v>0</v>
      </c>
      <c r="P110" s="184"/>
      <c r="Q110" s="115"/>
      <c r="R110" s="184"/>
      <c r="S110" s="113"/>
      <c r="T110" s="195">
        <f t="shared" si="19"/>
        <v>0</v>
      </c>
      <c r="U110" s="178" t="e">
        <f t="shared" si="20"/>
        <v>#DIV/0!</v>
      </c>
      <c r="V110" s="221">
        <f t="shared" si="21"/>
        <v>0</v>
      </c>
      <c r="W110" s="109" t="str">
        <f t="shared" si="22"/>
        <v/>
      </c>
      <c r="X110" s="109" t="str">
        <f t="shared" si="23"/>
        <v/>
      </c>
      <c r="Y110" s="109" t="str">
        <f t="shared" si="24"/>
        <v/>
      </c>
      <c r="Z110" s="109" t="str">
        <f t="shared" si="24"/>
        <v/>
      </c>
      <c r="AA110" s="202">
        <f t="shared" si="25"/>
        <v>0</v>
      </c>
      <c r="AB110" s="110">
        <f t="shared" si="26"/>
        <v>0</v>
      </c>
      <c r="AC110" s="110">
        <f t="shared" si="27"/>
        <v>0</v>
      </c>
      <c r="AD110" s="175" t="e">
        <f t="shared" si="28"/>
        <v>#DIV/0!</v>
      </c>
    </row>
    <row r="111" spans="6:30" ht="24.75" customHeight="1">
      <c r="F111" s="107"/>
      <c r="G111" s="107"/>
      <c r="H111" s="107"/>
      <c r="I111" s="107"/>
      <c r="J111" s="107"/>
      <c r="K111" s="114">
        <f t="shared" si="16"/>
        <v>0</v>
      </c>
      <c r="L111" s="114">
        <f t="shared" si="17"/>
        <v>0</v>
      </c>
      <c r="M111" s="209">
        <f t="shared" si="15"/>
        <v>0</v>
      </c>
      <c r="N111" s="218"/>
      <c r="O111" s="194">
        <f t="shared" si="18"/>
        <v>0</v>
      </c>
      <c r="P111" s="184"/>
      <c r="Q111" s="115"/>
      <c r="R111" s="184"/>
      <c r="S111" s="113"/>
      <c r="T111" s="195">
        <f t="shared" si="19"/>
        <v>0</v>
      </c>
      <c r="U111" s="178" t="e">
        <f t="shared" si="20"/>
        <v>#DIV/0!</v>
      </c>
      <c r="V111" s="221">
        <f t="shared" si="21"/>
        <v>0</v>
      </c>
      <c r="W111" s="109" t="str">
        <f t="shared" si="22"/>
        <v/>
      </c>
      <c r="X111" s="109" t="str">
        <f t="shared" si="23"/>
        <v/>
      </c>
      <c r="Y111" s="109" t="str">
        <f t="shared" si="24"/>
        <v/>
      </c>
      <c r="Z111" s="109" t="str">
        <f t="shared" si="24"/>
        <v/>
      </c>
      <c r="AA111" s="202">
        <f t="shared" si="25"/>
        <v>0</v>
      </c>
      <c r="AB111" s="110">
        <f t="shared" si="26"/>
        <v>0</v>
      </c>
      <c r="AC111" s="110">
        <f t="shared" si="27"/>
        <v>0</v>
      </c>
      <c r="AD111" s="175" t="e">
        <f t="shared" si="28"/>
        <v>#DIV/0!</v>
      </c>
    </row>
    <row r="112" spans="6:30" ht="24.75" customHeight="1">
      <c r="F112" s="107"/>
      <c r="G112" s="107"/>
      <c r="H112" s="107"/>
      <c r="I112" s="107"/>
      <c r="J112" s="107"/>
      <c r="K112" s="114">
        <f t="shared" si="16"/>
        <v>0</v>
      </c>
      <c r="L112" s="114">
        <f t="shared" si="17"/>
        <v>0</v>
      </c>
      <c r="M112" s="209">
        <f t="shared" si="15"/>
        <v>0</v>
      </c>
      <c r="N112" s="218"/>
      <c r="O112" s="194">
        <f t="shared" si="18"/>
        <v>0</v>
      </c>
      <c r="P112" s="184"/>
      <c r="Q112" s="115"/>
      <c r="R112" s="184"/>
      <c r="S112" s="113"/>
      <c r="T112" s="195">
        <f t="shared" si="19"/>
        <v>0</v>
      </c>
      <c r="U112" s="178" t="e">
        <f t="shared" si="20"/>
        <v>#DIV/0!</v>
      </c>
      <c r="V112" s="221">
        <f t="shared" si="21"/>
        <v>0</v>
      </c>
      <c r="W112" s="109" t="str">
        <f t="shared" si="22"/>
        <v/>
      </c>
      <c r="X112" s="109" t="str">
        <f t="shared" si="23"/>
        <v/>
      </c>
      <c r="Y112" s="109" t="str">
        <f t="shared" si="24"/>
        <v/>
      </c>
      <c r="Z112" s="109" t="str">
        <f t="shared" si="24"/>
        <v/>
      </c>
      <c r="AA112" s="202">
        <f t="shared" si="25"/>
        <v>0</v>
      </c>
      <c r="AB112" s="110">
        <f t="shared" si="26"/>
        <v>0</v>
      </c>
      <c r="AC112" s="110">
        <f t="shared" si="27"/>
        <v>0</v>
      </c>
      <c r="AD112" s="175" t="e">
        <f t="shared" si="28"/>
        <v>#DIV/0!</v>
      </c>
    </row>
    <row r="113" spans="6:30" ht="24.75" customHeight="1">
      <c r="F113" s="107"/>
      <c r="G113" s="107"/>
      <c r="H113" s="107"/>
      <c r="I113" s="107"/>
      <c r="J113" s="107"/>
      <c r="K113" s="114">
        <f t="shared" si="16"/>
        <v>0</v>
      </c>
      <c r="L113" s="114">
        <f t="shared" si="17"/>
        <v>0</v>
      </c>
      <c r="M113" s="209">
        <f t="shared" si="15"/>
        <v>0</v>
      </c>
      <c r="N113" s="218"/>
      <c r="O113" s="194">
        <f t="shared" si="18"/>
        <v>0</v>
      </c>
      <c r="P113" s="184"/>
      <c r="Q113" s="115"/>
      <c r="R113" s="184"/>
      <c r="S113" s="113"/>
      <c r="T113" s="195">
        <f t="shared" si="19"/>
        <v>0</v>
      </c>
      <c r="U113" s="178" t="e">
        <f t="shared" si="20"/>
        <v>#DIV/0!</v>
      </c>
      <c r="V113" s="221">
        <f t="shared" si="21"/>
        <v>0</v>
      </c>
      <c r="W113" s="109" t="str">
        <f t="shared" si="22"/>
        <v/>
      </c>
      <c r="X113" s="109" t="str">
        <f t="shared" si="23"/>
        <v/>
      </c>
      <c r="Y113" s="109" t="str">
        <f t="shared" si="24"/>
        <v/>
      </c>
      <c r="Z113" s="109" t="str">
        <f t="shared" si="24"/>
        <v/>
      </c>
      <c r="AA113" s="202">
        <f t="shared" si="25"/>
        <v>0</v>
      </c>
      <c r="AB113" s="110">
        <f t="shared" si="26"/>
        <v>0</v>
      </c>
      <c r="AC113" s="110">
        <f t="shared" si="27"/>
        <v>0</v>
      </c>
      <c r="AD113" s="175" t="e">
        <f t="shared" si="28"/>
        <v>#DIV/0!</v>
      </c>
    </row>
    <row r="114" spans="6:30" ht="24.75" customHeight="1">
      <c r="F114" s="107"/>
      <c r="G114" s="107"/>
      <c r="H114" s="107"/>
      <c r="I114" s="107"/>
      <c r="J114" s="107"/>
      <c r="K114" s="114">
        <f t="shared" si="16"/>
        <v>0</v>
      </c>
      <c r="L114" s="114">
        <f t="shared" si="17"/>
        <v>0</v>
      </c>
      <c r="M114" s="209">
        <f t="shared" si="15"/>
        <v>0</v>
      </c>
      <c r="N114" s="218"/>
      <c r="O114" s="194">
        <f t="shared" si="18"/>
        <v>0</v>
      </c>
      <c r="P114" s="184"/>
      <c r="Q114" s="115"/>
      <c r="R114" s="184"/>
      <c r="S114" s="113"/>
      <c r="T114" s="195">
        <f t="shared" si="19"/>
        <v>0</v>
      </c>
      <c r="U114" s="178" t="e">
        <f t="shared" si="20"/>
        <v>#DIV/0!</v>
      </c>
      <c r="V114" s="221">
        <f t="shared" si="21"/>
        <v>0</v>
      </c>
      <c r="W114" s="109" t="str">
        <f t="shared" si="22"/>
        <v/>
      </c>
      <c r="X114" s="109" t="str">
        <f t="shared" si="23"/>
        <v/>
      </c>
      <c r="Y114" s="109" t="str">
        <f t="shared" si="24"/>
        <v/>
      </c>
      <c r="Z114" s="109" t="str">
        <f t="shared" si="24"/>
        <v/>
      </c>
      <c r="AA114" s="202">
        <f t="shared" si="25"/>
        <v>0</v>
      </c>
      <c r="AB114" s="110">
        <f t="shared" si="26"/>
        <v>0</v>
      </c>
      <c r="AC114" s="110">
        <f t="shared" si="27"/>
        <v>0</v>
      </c>
      <c r="AD114" s="175" t="e">
        <f t="shared" si="28"/>
        <v>#DIV/0!</v>
      </c>
    </row>
    <row r="115" spans="6:30" ht="24.75" customHeight="1">
      <c r="F115" s="107"/>
      <c r="G115" s="107"/>
      <c r="H115" s="107"/>
      <c r="I115" s="107"/>
      <c r="J115" s="107"/>
      <c r="K115" s="114">
        <f t="shared" si="16"/>
        <v>0</v>
      </c>
      <c r="L115" s="114">
        <f t="shared" si="17"/>
        <v>0</v>
      </c>
      <c r="M115" s="209">
        <f t="shared" si="15"/>
        <v>0</v>
      </c>
      <c r="N115" s="218"/>
      <c r="O115" s="194">
        <f t="shared" si="18"/>
        <v>0</v>
      </c>
      <c r="P115" s="184"/>
      <c r="Q115" s="115"/>
      <c r="R115" s="184"/>
      <c r="S115" s="113"/>
      <c r="T115" s="195">
        <f t="shared" si="19"/>
        <v>0</v>
      </c>
      <c r="U115" s="178" t="e">
        <f t="shared" si="20"/>
        <v>#DIV/0!</v>
      </c>
      <c r="V115" s="221">
        <f t="shared" si="21"/>
        <v>0</v>
      </c>
      <c r="W115" s="109" t="str">
        <f t="shared" si="22"/>
        <v/>
      </c>
      <c r="X115" s="109" t="str">
        <f t="shared" si="23"/>
        <v/>
      </c>
      <c r="Y115" s="109" t="str">
        <f t="shared" si="24"/>
        <v/>
      </c>
      <c r="Z115" s="109" t="str">
        <f t="shared" si="24"/>
        <v/>
      </c>
      <c r="AA115" s="202">
        <f t="shared" si="25"/>
        <v>0</v>
      </c>
      <c r="AB115" s="110">
        <f t="shared" si="26"/>
        <v>0</v>
      </c>
      <c r="AC115" s="110">
        <f t="shared" si="27"/>
        <v>0</v>
      </c>
      <c r="AD115" s="175" t="e">
        <f t="shared" si="28"/>
        <v>#DIV/0!</v>
      </c>
    </row>
    <row r="116" spans="6:30" ht="24.75" customHeight="1">
      <c r="F116" s="107"/>
      <c r="G116" s="107"/>
      <c r="H116" s="107"/>
      <c r="I116" s="107"/>
      <c r="J116" s="107"/>
      <c r="K116" s="114">
        <f t="shared" si="16"/>
        <v>0</v>
      </c>
      <c r="L116" s="114">
        <f t="shared" si="17"/>
        <v>0</v>
      </c>
      <c r="M116" s="209">
        <f t="shared" si="15"/>
        <v>0</v>
      </c>
      <c r="N116" s="218"/>
      <c r="O116" s="194">
        <f t="shared" si="18"/>
        <v>0</v>
      </c>
      <c r="P116" s="184"/>
      <c r="Q116" s="115"/>
      <c r="R116" s="184"/>
      <c r="S116" s="113"/>
      <c r="T116" s="195">
        <f t="shared" si="19"/>
        <v>0</v>
      </c>
      <c r="U116" s="178" t="e">
        <f t="shared" si="20"/>
        <v>#DIV/0!</v>
      </c>
      <c r="V116" s="221">
        <f t="shared" si="21"/>
        <v>0</v>
      </c>
      <c r="W116" s="109" t="str">
        <f t="shared" si="22"/>
        <v/>
      </c>
      <c r="X116" s="109" t="str">
        <f t="shared" si="23"/>
        <v/>
      </c>
      <c r="Y116" s="109" t="str">
        <f t="shared" si="24"/>
        <v/>
      </c>
      <c r="Z116" s="109" t="str">
        <f t="shared" si="24"/>
        <v/>
      </c>
      <c r="AA116" s="202">
        <f t="shared" si="25"/>
        <v>0</v>
      </c>
      <c r="AB116" s="110">
        <f t="shared" si="26"/>
        <v>0</v>
      </c>
      <c r="AC116" s="110">
        <f t="shared" si="27"/>
        <v>0</v>
      </c>
      <c r="AD116" s="175" t="e">
        <f t="shared" si="28"/>
        <v>#DIV/0!</v>
      </c>
    </row>
    <row r="117" spans="6:30" ht="24.75" customHeight="1">
      <c r="F117" s="107"/>
      <c r="G117" s="107"/>
      <c r="H117" s="107"/>
      <c r="I117" s="107"/>
      <c r="J117" s="107"/>
      <c r="K117" s="114">
        <f t="shared" si="16"/>
        <v>0</v>
      </c>
      <c r="L117" s="114">
        <f t="shared" si="17"/>
        <v>0</v>
      </c>
      <c r="M117" s="209">
        <f t="shared" si="15"/>
        <v>0</v>
      </c>
      <c r="N117" s="218"/>
      <c r="O117" s="194">
        <f t="shared" si="18"/>
        <v>0</v>
      </c>
      <c r="P117" s="184"/>
      <c r="Q117" s="115"/>
      <c r="R117" s="184"/>
      <c r="S117" s="113"/>
      <c r="T117" s="195">
        <f t="shared" si="19"/>
        <v>0</v>
      </c>
      <c r="U117" s="178" t="e">
        <f t="shared" si="20"/>
        <v>#DIV/0!</v>
      </c>
      <c r="V117" s="221">
        <f t="shared" si="21"/>
        <v>0</v>
      </c>
      <c r="W117" s="109" t="str">
        <f t="shared" si="22"/>
        <v/>
      </c>
      <c r="X117" s="109" t="str">
        <f t="shared" si="23"/>
        <v/>
      </c>
      <c r="Y117" s="109" t="str">
        <f t="shared" si="24"/>
        <v/>
      </c>
      <c r="Z117" s="109" t="str">
        <f t="shared" si="24"/>
        <v/>
      </c>
      <c r="AA117" s="202">
        <f t="shared" si="25"/>
        <v>0</v>
      </c>
      <c r="AB117" s="110">
        <f t="shared" si="26"/>
        <v>0</v>
      </c>
      <c r="AC117" s="110">
        <f t="shared" si="27"/>
        <v>0</v>
      </c>
      <c r="AD117" s="175" t="e">
        <f t="shared" si="28"/>
        <v>#DIV/0!</v>
      </c>
    </row>
    <row r="118" spans="6:30" ht="24.75" customHeight="1">
      <c r="F118" s="107"/>
      <c r="G118" s="107"/>
      <c r="H118" s="107"/>
      <c r="I118" s="107"/>
      <c r="J118" s="107"/>
      <c r="K118" s="114">
        <f t="shared" si="16"/>
        <v>0</v>
      </c>
      <c r="L118" s="114">
        <f t="shared" si="17"/>
        <v>0</v>
      </c>
      <c r="M118" s="209">
        <f t="shared" si="15"/>
        <v>0</v>
      </c>
      <c r="N118" s="218"/>
      <c r="O118" s="194">
        <f t="shared" si="18"/>
        <v>0</v>
      </c>
      <c r="P118" s="184"/>
      <c r="Q118" s="115"/>
      <c r="R118" s="184"/>
      <c r="S118" s="113"/>
      <c r="T118" s="195">
        <f t="shared" si="19"/>
        <v>0</v>
      </c>
      <c r="U118" s="178" t="e">
        <f t="shared" si="20"/>
        <v>#DIV/0!</v>
      </c>
      <c r="V118" s="221">
        <f t="shared" si="21"/>
        <v>0</v>
      </c>
      <c r="W118" s="109" t="str">
        <f t="shared" si="22"/>
        <v/>
      </c>
      <c r="X118" s="109" t="str">
        <f t="shared" si="23"/>
        <v/>
      </c>
      <c r="Y118" s="109" t="str">
        <f t="shared" si="24"/>
        <v/>
      </c>
      <c r="Z118" s="109" t="str">
        <f t="shared" si="24"/>
        <v/>
      </c>
      <c r="AA118" s="202">
        <f t="shared" si="25"/>
        <v>0</v>
      </c>
      <c r="AB118" s="110">
        <f t="shared" si="26"/>
        <v>0</v>
      </c>
      <c r="AC118" s="110">
        <f t="shared" si="27"/>
        <v>0</v>
      </c>
      <c r="AD118" s="175" t="e">
        <f t="shared" si="28"/>
        <v>#DIV/0!</v>
      </c>
    </row>
    <row r="119" spans="6:30" ht="24.75" customHeight="1">
      <c r="F119" s="107"/>
      <c r="G119" s="107"/>
      <c r="H119" s="107"/>
      <c r="I119" s="107"/>
      <c r="J119" s="107"/>
      <c r="K119" s="114">
        <f t="shared" si="16"/>
        <v>0</v>
      </c>
      <c r="L119" s="114">
        <f t="shared" si="17"/>
        <v>0</v>
      </c>
      <c r="M119" s="209">
        <f t="shared" si="15"/>
        <v>0</v>
      </c>
      <c r="N119" s="218"/>
      <c r="O119" s="194">
        <f t="shared" si="18"/>
        <v>0</v>
      </c>
      <c r="P119" s="184"/>
      <c r="Q119" s="115"/>
      <c r="R119" s="184"/>
      <c r="S119" s="113"/>
      <c r="T119" s="195">
        <f t="shared" si="19"/>
        <v>0</v>
      </c>
      <c r="U119" s="178" t="e">
        <f t="shared" si="20"/>
        <v>#DIV/0!</v>
      </c>
      <c r="V119" s="221">
        <f t="shared" si="21"/>
        <v>0</v>
      </c>
      <c r="W119" s="109" t="str">
        <f t="shared" si="22"/>
        <v/>
      </c>
      <c r="X119" s="109" t="str">
        <f t="shared" si="23"/>
        <v/>
      </c>
      <c r="Y119" s="109" t="str">
        <f t="shared" si="24"/>
        <v/>
      </c>
      <c r="Z119" s="109" t="str">
        <f t="shared" si="24"/>
        <v/>
      </c>
      <c r="AA119" s="202">
        <f t="shared" si="25"/>
        <v>0</v>
      </c>
      <c r="AB119" s="110">
        <f t="shared" si="26"/>
        <v>0</v>
      </c>
      <c r="AC119" s="110">
        <f t="shared" si="27"/>
        <v>0</v>
      </c>
      <c r="AD119" s="175" t="e">
        <f t="shared" si="28"/>
        <v>#DIV/0!</v>
      </c>
    </row>
    <row r="120" spans="6:30" ht="24.75" customHeight="1">
      <c r="F120" s="107"/>
      <c r="G120" s="107"/>
      <c r="H120" s="107"/>
      <c r="I120" s="107"/>
      <c r="J120" s="107"/>
      <c r="K120" s="114">
        <f t="shared" si="16"/>
        <v>0</v>
      </c>
      <c r="L120" s="114">
        <f t="shared" si="17"/>
        <v>0</v>
      </c>
      <c r="M120" s="209">
        <f t="shared" si="15"/>
        <v>0</v>
      </c>
      <c r="N120" s="218"/>
      <c r="O120" s="194">
        <f t="shared" si="18"/>
        <v>0</v>
      </c>
      <c r="P120" s="184"/>
      <c r="Q120" s="115"/>
      <c r="R120" s="184"/>
      <c r="S120" s="113"/>
      <c r="T120" s="195">
        <f t="shared" si="19"/>
        <v>0</v>
      </c>
      <c r="U120" s="178" t="e">
        <f t="shared" si="20"/>
        <v>#DIV/0!</v>
      </c>
      <c r="V120" s="221">
        <f t="shared" si="21"/>
        <v>0</v>
      </c>
      <c r="W120" s="109" t="str">
        <f t="shared" si="22"/>
        <v/>
      </c>
      <c r="X120" s="109" t="str">
        <f t="shared" si="23"/>
        <v/>
      </c>
      <c r="Y120" s="109" t="str">
        <f t="shared" si="24"/>
        <v/>
      </c>
      <c r="Z120" s="109" t="str">
        <f t="shared" si="24"/>
        <v/>
      </c>
      <c r="AA120" s="202">
        <f t="shared" si="25"/>
        <v>0</v>
      </c>
      <c r="AB120" s="110">
        <f t="shared" si="26"/>
        <v>0</v>
      </c>
      <c r="AC120" s="110">
        <f t="shared" si="27"/>
        <v>0</v>
      </c>
      <c r="AD120" s="175" t="e">
        <f t="shared" si="28"/>
        <v>#DIV/0!</v>
      </c>
    </row>
    <row r="121" spans="6:30" ht="24.75" customHeight="1">
      <c r="F121" s="107"/>
      <c r="G121" s="107"/>
      <c r="H121" s="107"/>
      <c r="I121" s="107"/>
      <c r="J121" s="107"/>
      <c r="K121" s="114">
        <f t="shared" si="16"/>
        <v>0</v>
      </c>
      <c r="L121" s="114">
        <f t="shared" si="17"/>
        <v>0</v>
      </c>
      <c r="M121" s="209">
        <f t="shared" si="15"/>
        <v>0</v>
      </c>
      <c r="N121" s="218"/>
      <c r="O121" s="194">
        <f t="shared" si="18"/>
        <v>0</v>
      </c>
      <c r="P121" s="184"/>
      <c r="Q121" s="115"/>
      <c r="R121" s="184"/>
      <c r="S121" s="113"/>
      <c r="T121" s="195">
        <f t="shared" si="19"/>
        <v>0</v>
      </c>
      <c r="U121" s="178" t="e">
        <f t="shared" si="20"/>
        <v>#DIV/0!</v>
      </c>
      <c r="V121" s="221">
        <f t="shared" si="21"/>
        <v>0</v>
      </c>
      <c r="W121" s="109" t="str">
        <f t="shared" si="22"/>
        <v/>
      </c>
      <c r="X121" s="109" t="str">
        <f t="shared" si="23"/>
        <v/>
      </c>
      <c r="Y121" s="109" t="str">
        <f t="shared" si="24"/>
        <v/>
      </c>
      <c r="Z121" s="109" t="str">
        <f t="shared" si="24"/>
        <v/>
      </c>
      <c r="AA121" s="202">
        <f t="shared" si="25"/>
        <v>0</v>
      </c>
      <c r="AB121" s="110">
        <f t="shared" si="26"/>
        <v>0</v>
      </c>
      <c r="AC121" s="110">
        <f t="shared" si="27"/>
        <v>0</v>
      </c>
      <c r="AD121" s="175" t="e">
        <f t="shared" si="28"/>
        <v>#DIV/0!</v>
      </c>
    </row>
    <row r="122" spans="6:30" ht="24.75" customHeight="1">
      <c r="F122" s="107"/>
      <c r="G122" s="107"/>
      <c r="H122" s="107"/>
      <c r="I122" s="107"/>
      <c r="J122" s="107"/>
      <c r="K122" s="114">
        <f t="shared" si="16"/>
        <v>0</v>
      </c>
      <c r="L122" s="114">
        <f t="shared" si="17"/>
        <v>0</v>
      </c>
      <c r="M122" s="209">
        <f t="shared" si="15"/>
        <v>0</v>
      </c>
      <c r="N122" s="218"/>
      <c r="O122" s="194">
        <f t="shared" si="18"/>
        <v>0</v>
      </c>
      <c r="P122" s="184"/>
      <c r="Q122" s="115"/>
      <c r="R122" s="184"/>
      <c r="S122" s="113"/>
      <c r="T122" s="195">
        <f t="shared" si="19"/>
        <v>0</v>
      </c>
      <c r="U122" s="178" t="e">
        <f t="shared" si="20"/>
        <v>#DIV/0!</v>
      </c>
      <c r="V122" s="221">
        <f t="shared" si="21"/>
        <v>0</v>
      </c>
      <c r="W122" s="109" t="str">
        <f t="shared" si="22"/>
        <v/>
      </c>
      <c r="X122" s="109" t="str">
        <f t="shared" si="23"/>
        <v/>
      </c>
      <c r="Y122" s="109" t="str">
        <f t="shared" si="24"/>
        <v/>
      </c>
      <c r="Z122" s="109" t="str">
        <f t="shared" si="24"/>
        <v/>
      </c>
      <c r="AA122" s="202">
        <f t="shared" si="25"/>
        <v>0</v>
      </c>
      <c r="AB122" s="110">
        <f t="shared" si="26"/>
        <v>0</v>
      </c>
      <c r="AC122" s="110">
        <f t="shared" si="27"/>
        <v>0</v>
      </c>
      <c r="AD122" s="175" t="e">
        <f t="shared" si="28"/>
        <v>#DIV/0!</v>
      </c>
    </row>
    <row r="123" spans="6:30" ht="24.75" customHeight="1">
      <c r="F123" s="107"/>
      <c r="G123" s="107"/>
      <c r="H123" s="107"/>
      <c r="I123" s="107"/>
      <c r="J123" s="107"/>
      <c r="K123" s="114">
        <f t="shared" si="16"/>
        <v>0</v>
      </c>
      <c r="L123" s="114">
        <f t="shared" si="17"/>
        <v>0</v>
      </c>
      <c r="M123" s="209">
        <f t="shared" si="15"/>
        <v>0</v>
      </c>
      <c r="N123" s="218"/>
      <c r="O123" s="194">
        <f t="shared" si="18"/>
        <v>0</v>
      </c>
      <c r="P123" s="184"/>
      <c r="Q123" s="115"/>
      <c r="R123" s="184"/>
      <c r="S123" s="113"/>
      <c r="T123" s="195">
        <f t="shared" si="19"/>
        <v>0</v>
      </c>
      <c r="U123" s="178" t="e">
        <f t="shared" si="20"/>
        <v>#DIV/0!</v>
      </c>
      <c r="V123" s="221">
        <f t="shared" si="21"/>
        <v>0</v>
      </c>
      <c r="W123" s="109" t="str">
        <f t="shared" si="22"/>
        <v/>
      </c>
      <c r="X123" s="109" t="str">
        <f t="shared" si="23"/>
        <v/>
      </c>
      <c r="Y123" s="109" t="str">
        <f t="shared" si="24"/>
        <v/>
      </c>
      <c r="Z123" s="109" t="str">
        <f t="shared" si="24"/>
        <v/>
      </c>
      <c r="AA123" s="202">
        <f t="shared" si="25"/>
        <v>0</v>
      </c>
      <c r="AB123" s="110">
        <f t="shared" si="26"/>
        <v>0</v>
      </c>
      <c r="AC123" s="110">
        <f t="shared" si="27"/>
        <v>0</v>
      </c>
      <c r="AD123" s="175" t="e">
        <f t="shared" si="28"/>
        <v>#DIV/0!</v>
      </c>
    </row>
    <row r="124" spans="6:30" ht="24.75" customHeight="1">
      <c r="F124" s="107"/>
      <c r="G124" s="107"/>
      <c r="H124" s="107"/>
      <c r="I124" s="107"/>
      <c r="J124" s="107"/>
      <c r="K124" s="114">
        <f t="shared" si="16"/>
        <v>0</v>
      </c>
      <c r="L124" s="114">
        <f t="shared" si="17"/>
        <v>0</v>
      </c>
      <c r="M124" s="209">
        <f t="shared" si="15"/>
        <v>0</v>
      </c>
      <c r="N124" s="218"/>
      <c r="O124" s="194">
        <f t="shared" si="18"/>
        <v>0</v>
      </c>
      <c r="P124" s="184"/>
      <c r="Q124" s="115"/>
      <c r="R124" s="184"/>
      <c r="S124" s="113"/>
      <c r="T124" s="195">
        <f t="shared" si="19"/>
        <v>0</v>
      </c>
      <c r="U124" s="178" t="e">
        <f t="shared" si="20"/>
        <v>#DIV/0!</v>
      </c>
      <c r="V124" s="221">
        <f t="shared" si="21"/>
        <v>0</v>
      </c>
      <c r="W124" s="109" t="str">
        <f t="shared" si="22"/>
        <v/>
      </c>
      <c r="X124" s="109" t="str">
        <f t="shared" si="23"/>
        <v/>
      </c>
      <c r="Y124" s="109" t="str">
        <f t="shared" si="24"/>
        <v/>
      </c>
      <c r="Z124" s="109" t="str">
        <f t="shared" si="24"/>
        <v/>
      </c>
      <c r="AA124" s="202">
        <f t="shared" si="25"/>
        <v>0</v>
      </c>
      <c r="AB124" s="110">
        <f t="shared" si="26"/>
        <v>0</v>
      </c>
      <c r="AC124" s="110">
        <f t="shared" si="27"/>
        <v>0</v>
      </c>
      <c r="AD124" s="175" t="e">
        <f t="shared" si="28"/>
        <v>#DIV/0!</v>
      </c>
    </row>
    <row r="125" spans="6:30" ht="24.75" customHeight="1">
      <c r="F125" s="107"/>
      <c r="G125" s="107"/>
      <c r="H125" s="107"/>
      <c r="I125" s="107"/>
      <c r="J125" s="107"/>
      <c r="K125" s="114">
        <f t="shared" si="16"/>
        <v>0</v>
      </c>
      <c r="L125" s="114">
        <f t="shared" si="17"/>
        <v>0</v>
      </c>
      <c r="M125" s="209">
        <f t="shared" si="15"/>
        <v>0</v>
      </c>
      <c r="N125" s="218"/>
      <c r="O125" s="194">
        <f t="shared" si="18"/>
        <v>0</v>
      </c>
      <c r="P125" s="184"/>
      <c r="Q125" s="115"/>
      <c r="R125" s="184"/>
      <c r="S125" s="113"/>
      <c r="T125" s="195">
        <f t="shared" si="19"/>
        <v>0</v>
      </c>
      <c r="U125" s="178" t="e">
        <f t="shared" si="20"/>
        <v>#DIV/0!</v>
      </c>
      <c r="V125" s="221">
        <f t="shared" si="21"/>
        <v>0</v>
      </c>
      <c r="W125" s="109" t="str">
        <f t="shared" si="22"/>
        <v/>
      </c>
      <c r="X125" s="109" t="str">
        <f t="shared" si="23"/>
        <v/>
      </c>
      <c r="Y125" s="109" t="str">
        <f t="shared" si="24"/>
        <v/>
      </c>
      <c r="Z125" s="109" t="str">
        <f t="shared" si="24"/>
        <v/>
      </c>
      <c r="AA125" s="202">
        <f t="shared" si="25"/>
        <v>0</v>
      </c>
      <c r="AB125" s="110">
        <f t="shared" si="26"/>
        <v>0</v>
      </c>
      <c r="AC125" s="110">
        <f t="shared" si="27"/>
        <v>0</v>
      </c>
      <c r="AD125" s="175" t="e">
        <f t="shared" si="28"/>
        <v>#DIV/0!</v>
      </c>
    </row>
    <row r="126" spans="6:30" ht="24.75" customHeight="1">
      <c r="F126" s="107"/>
      <c r="G126" s="107"/>
      <c r="H126" s="107"/>
      <c r="I126" s="107"/>
      <c r="J126" s="107"/>
      <c r="K126" s="114">
        <f t="shared" si="16"/>
        <v>0</v>
      </c>
      <c r="L126" s="114">
        <f t="shared" si="17"/>
        <v>0</v>
      </c>
      <c r="M126" s="209">
        <f t="shared" si="15"/>
        <v>0</v>
      </c>
      <c r="N126" s="218"/>
      <c r="O126" s="194">
        <f t="shared" si="18"/>
        <v>0</v>
      </c>
      <c r="P126" s="184"/>
      <c r="Q126" s="115"/>
      <c r="R126" s="184"/>
      <c r="S126" s="113"/>
      <c r="T126" s="195">
        <f t="shared" si="19"/>
        <v>0</v>
      </c>
      <c r="U126" s="178" t="e">
        <f t="shared" si="20"/>
        <v>#DIV/0!</v>
      </c>
      <c r="V126" s="221">
        <f t="shared" si="21"/>
        <v>0</v>
      </c>
      <c r="W126" s="109" t="str">
        <f t="shared" si="22"/>
        <v/>
      </c>
      <c r="X126" s="109" t="str">
        <f t="shared" si="23"/>
        <v/>
      </c>
      <c r="Y126" s="109" t="str">
        <f t="shared" si="24"/>
        <v/>
      </c>
      <c r="Z126" s="109" t="str">
        <f t="shared" si="24"/>
        <v/>
      </c>
      <c r="AA126" s="202">
        <f t="shared" si="25"/>
        <v>0</v>
      </c>
      <c r="AB126" s="110">
        <f t="shared" si="26"/>
        <v>0</v>
      </c>
      <c r="AC126" s="110">
        <f t="shared" si="27"/>
        <v>0</v>
      </c>
      <c r="AD126" s="175" t="e">
        <f t="shared" si="28"/>
        <v>#DIV/0!</v>
      </c>
    </row>
    <row r="127" spans="6:30" ht="24.75" customHeight="1">
      <c r="F127" s="107"/>
      <c r="G127" s="107"/>
      <c r="H127" s="107"/>
      <c r="I127" s="107"/>
      <c r="J127" s="107"/>
      <c r="K127" s="114">
        <f t="shared" si="16"/>
        <v>0</v>
      </c>
      <c r="L127" s="114">
        <f t="shared" si="17"/>
        <v>0</v>
      </c>
      <c r="M127" s="209">
        <f t="shared" si="15"/>
        <v>0</v>
      </c>
      <c r="N127" s="218"/>
      <c r="O127" s="194">
        <f t="shared" si="18"/>
        <v>0</v>
      </c>
      <c r="P127" s="184"/>
      <c r="Q127" s="115"/>
      <c r="R127" s="184"/>
      <c r="S127" s="113"/>
      <c r="T127" s="195">
        <f t="shared" si="19"/>
        <v>0</v>
      </c>
      <c r="U127" s="178" t="e">
        <f t="shared" si="20"/>
        <v>#DIV/0!</v>
      </c>
      <c r="V127" s="221">
        <f t="shared" si="21"/>
        <v>0</v>
      </c>
      <c r="W127" s="109" t="str">
        <f t="shared" si="22"/>
        <v/>
      </c>
      <c r="X127" s="109" t="str">
        <f t="shared" si="23"/>
        <v/>
      </c>
      <c r="Y127" s="109" t="str">
        <f t="shared" si="24"/>
        <v/>
      </c>
      <c r="Z127" s="109" t="str">
        <f t="shared" si="24"/>
        <v/>
      </c>
      <c r="AA127" s="202">
        <f t="shared" si="25"/>
        <v>0</v>
      </c>
      <c r="AB127" s="110">
        <f t="shared" si="26"/>
        <v>0</v>
      </c>
      <c r="AC127" s="110">
        <f t="shared" si="27"/>
        <v>0</v>
      </c>
      <c r="AD127" s="175" t="e">
        <f t="shared" si="28"/>
        <v>#DIV/0!</v>
      </c>
    </row>
    <row r="128" spans="6:30" ht="24.75" customHeight="1">
      <c r="F128" s="107"/>
      <c r="G128" s="107"/>
      <c r="H128" s="107"/>
      <c r="I128" s="107"/>
      <c r="J128" s="107"/>
      <c r="K128" s="114">
        <f t="shared" si="16"/>
        <v>0</v>
      </c>
      <c r="L128" s="114">
        <f t="shared" si="17"/>
        <v>0</v>
      </c>
      <c r="M128" s="209">
        <f t="shared" si="15"/>
        <v>0</v>
      </c>
      <c r="N128" s="218"/>
      <c r="O128" s="194">
        <f t="shared" si="18"/>
        <v>0</v>
      </c>
      <c r="P128" s="184"/>
      <c r="Q128" s="115"/>
      <c r="R128" s="184"/>
      <c r="S128" s="113"/>
      <c r="T128" s="195">
        <f t="shared" si="19"/>
        <v>0</v>
      </c>
      <c r="U128" s="178" t="e">
        <f t="shared" si="20"/>
        <v>#DIV/0!</v>
      </c>
      <c r="V128" s="221">
        <f t="shared" si="21"/>
        <v>0</v>
      </c>
      <c r="W128" s="109" t="str">
        <f t="shared" si="22"/>
        <v/>
      </c>
      <c r="X128" s="109" t="str">
        <f t="shared" si="23"/>
        <v/>
      </c>
      <c r="Y128" s="109" t="str">
        <f t="shared" si="24"/>
        <v/>
      </c>
      <c r="Z128" s="109" t="str">
        <f t="shared" si="24"/>
        <v/>
      </c>
      <c r="AA128" s="202">
        <f t="shared" si="25"/>
        <v>0</v>
      </c>
      <c r="AB128" s="110">
        <f t="shared" si="26"/>
        <v>0</v>
      </c>
      <c r="AC128" s="110">
        <f t="shared" si="27"/>
        <v>0</v>
      </c>
      <c r="AD128" s="175" t="e">
        <f t="shared" si="28"/>
        <v>#DIV/0!</v>
      </c>
    </row>
    <row r="129" spans="6:30" ht="24.75" customHeight="1">
      <c r="F129" s="107"/>
      <c r="G129" s="107"/>
      <c r="H129" s="107"/>
      <c r="I129" s="107"/>
      <c r="J129" s="107"/>
      <c r="K129" s="114">
        <f t="shared" si="16"/>
        <v>0</v>
      </c>
      <c r="L129" s="114">
        <f t="shared" si="17"/>
        <v>0</v>
      </c>
      <c r="M129" s="209">
        <f t="shared" si="15"/>
        <v>0</v>
      </c>
      <c r="N129" s="218"/>
      <c r="O129" s="194">
        <f t="shared" si="18"/>
        <v>0</v>
      </c>
      <c r="P129" s="184"/>
      <c r="Q129" s="115"/>
      <c r="R129" s="184"/>
      <c r="S129" s="113"/>
      <c r="T129" s="195">
        <f t="shared" si="19"/>
        <v>0</v>
      </c>
      <c r="U129" s="178" t="e">
        <f t="shared" si="20"/>
        <v>#DIV/0!</v>
      </c>
      <c r="V129" s="221">
        <f t="shared" si="21"/>
        <v>0</v>
      </c>
      <c r="W129" s="109" t="str">
        <f t="shared" si="22"/>
        <v/>
      </c>
      <c r="X129" s="109" t="str">
        <f t="shared" si="23"/>
        <v/>
      </c>
      <c r="Y129" s="109" t="str">
        <f t="shared" si="24"/>
        <v/>
      </c>
      <c r="Z129" s="109" t="str">
        <f t="shared" si="24"/>
        <v/>
      </c>
      <c r="AA129" s="202">
        <f t="shared" si="25"/>
        <v>0</v>
      </c>
      <c r="AB129" s="110">
        <f t="shared" si="26"/>
        <v>0</v>
      </c>
      <c r="AC129" s="110">
        <f t="shared" si="27"/>
        <v>0</v>
      </c>
      <c r="AD129" s="175" t="e">
        <f t="shared" si="28"/>
        <v>#DIV/0!</v>
      </c>
    </row>
    <row r="130" spans="6:30" ht="24.75" customHeight="1">
      <c r="F130" s="107"/>
      <c r="G130" s="107"/>
      <c r="H130" s="107"/>
      <c r="I130" s="107"/>
      <c r="J130" s="107"/>
      <c r="K130" s="114">
        <f t="shared" si="16"/>
        <v>0</v>
      </c>
      <c r="L130" s="114">
        <f t="shared" si="17"/>
        <v>0</v>
      </c>
      <c r="M130" s="209">
        <f t="shared" si="15"/>
        <v>0</v>
      </c>
      <c r="N130" s="218"/>
      <c r="O130" s="194">
        <f t="shared" si="18"/>
        <v>0</v>
      </c>
      <c r="P130" s="184"/>
      <c r="Q130" s="115"/>
      <c r="R130" s="184"/>
      <c r="S130" s="113"/>
      <c r="T130" s="195">
        <f t="shared" si="19"/>
        <v>0</v>
      </c>
      <c r="U130" s="178" t="e">
        <f t="shared" si="20"/>
        <v>#DIV/0!</v>
      </c>
      <c r="V130" s="221">
        <f t="shared" si="21"/>
        <v>0</v>
      </c>
      <c r="W130" s="109" t="str">
        <f t="shared" si="22"/>
        <v/>
      </c>
      <c r="X130" s="109" t="str">
        <f t="shared" si="23"/>
        <v/>
      </c>
      <c r="Y130" s="109" t="str">
        <f t="shared" si="24"/>
        <v/>
      </c>
      <c r="Z130" s="109" t="str">
        <f t="shared" si="24"/>
        <v/>
      </c>
      <c r="AA130" s="202">
        <f t="shared" si="25"/>
        <v>0</v>
      </c>
      <c r="AB130" s="110">
        <f t="shared" si="26"/>
        <v>0</v>
      </c>
      <c r="AC130" s="110">
        <f t="shared" si="27"/>
        <v>0</v>
      </c>
      <c r="AD130" s="175" t="e">
        <f t="shared" si="28"/>
        <v>#DIV/0!</v>
      </c>
    </row>
    <row r="131" spans="6:30" ht="24.75" customHeight="1">
      <c r="F131" s="107"/>
      <c r="G131" s="107"/>
      <c r="H131" s="107"/>
      <c r="I131" s="107"/>
      <c r="J131" s="107"/>
      <c r="K131" s="114">
        <f t="shared" si="16"/>
        <v>0</v>
      </c>
      <c r="L131" s="114">
        <f t="shared" si="17"/>
        <v>0</v>
      </c>
      <c r="M131" s="209">
        <f t="shared" si="15"/>
        <v>0</v>
      </c>
      <c r="N131" s="218"/>
      <c r="O131" s="194">
        <f t="shared" si="18"/>
        <v>0</v>
      </c>
      <c r="P131" s="184"/>
      <c r="Q131" s="115"/>
      <c r="R131" s="184"/>
      <c r="S131" s="113"/>
      <c r="T131" s="195">
        <f t="shared" si="19"/>
        <v>0</v>
      </c>
      <c r="U131" s="178" t="e">
        <f t="shared" si="20"/>
        <v>#DIV/0!</v>
      </c>
      <c r="V131" s="221">
        <f t="shared" si="21"/>
        <v>0</v>
      </c>
      <c r="W131" s="109" t="str">
        <f t="shared" si="22"/>
        <v/>
      </c>
      <c r="X131" s="109" t="str">
        <f t="shared" si="23"/>
        <v/>
      </c>
      <c r="Y131" s="109" t="str">
        <f t="shared" si="24"/>
        <v/>
      </c>
      <c r="Z131" s="109" t="str">
        <f t="shared" si="24"/>
        <v/>
      </c>
      <c r="AA131" s="202">
        <f t="shared" si="25"/>
        <v>0</v>
      </c>
      <c r="AB131" s="110">
        <f t="shared" si="26"/>
        <v>0</v>
      </c>
      <c r="AC131" s="110">
        <f t="shared" si="27"/>
        <v>0</v>
      </c>
      <c r="AD131" s="175" t="e">
        <f t="shared" si="28"/>
        <v>#DIV/0!</v>
      </c>
    </row>
    <row r="132" spans="6:30" ht="24.75" customHeight="1">
      <c r="F132" s="107"/>
      <c r="G132" s="107"/>
      <c r="H132" s="107"/>
      <c r="I132" s="107"/>
      <c r="J132" s="107"/>
      <c r="K132" s="114">
        <f t="shared" si="16"/>
        <v>0</v>
      </c>
      <c r="L132" s="114">
        <f t="shared" si="17"/>
        <v>0</v>
      </c>
      <c r="M132" s="209">
        <f t="shared" si="15"/>
        <v>0</v>
      </c>
      <c r="N132" s="218"/>
      <c r="O132" s="194">
        <f t="shared" si="18"/>
        <v>0</v>
      </c>
      <c r="P132" s="184"/>
      <c r="Q132" s="115"/>
      <c r="R132" s="184"/>
      <c r="S132" s="113"/>
      <c r="T132" s="195">
        <f t="shared" si="19"/>
        <v>0</v>
      </c>
      <c r="U132" s="178" t="e">
        <f t="shared" si="20"/>
        <v>#DIV/0!</v>
      </c>
      <c r="V132" s="221">
        <f t="shared" si="21"/>
        <v>0</v>
      </c>
      <c r="W132" s="109" t="str">
        <f t="shared" si="22"/>
        <v/>
      </c>
      <c r="X132" s="109" t="str">
        <f t="shared" si="23"/>
        <v/>
      </c>
      <c r="Y132" s="109" t="str">
        <f t="shared" si="24"/>
        <v/>
      </c>
      <c r="Z132" s="109" t="str">
        <f t="shared" si="24"/>
        <v/>
      </c>
      <c r="AA132" s="202">
        <f t="shared" si="25"/>
        <v>0</v>
      </c>
      <c r="AB132" s="110">
        <f t="shared" si="26"/>
        <v>0</v>
      </c>
      <c r="AC132" s="110">
        <f t="shared" si="27"/>
        <v>0</v>
      </c>
      <c r="AD132" s="175" t="e">
        <f t="shared" si="28"/>
        <v>#DIV/0!</v>
      </c>
    </row>
    <row r="133" spans="6:30" ht="24.75" customHeight="1">
      <c r="F133" s="107"/>
      <c r="G133" s="107"/>
      <c r="H133" s="107"/>
      <c r="I133" s="107"/>
      <c r="J133" s="107"/>
      <c r="K133" s="114">
        <f t="shared" si="16"/>
        <v>0</v>
      </c>
      <c r="L133" s="114">
        <f t="shared" si="17"/>
        <v>0</v>
      </c>
      <c r="M133" s="209">
        <f t="shared" si="15"/>
        <v>0</v>
      </c>
      <c r="N133" s="218"/>
      <c r="O133" s="194">
        <f t="shared" si="18"/>
        <v>0</v>
      </c>
      <c r="P133" s="184"/>
      <c r="Q133" s="115"/>
      <c r="R133" s="184"/>
      <c r="S133" s="113"/>
      <c r="T133" s="195">
        <f t="shared" si="19"/>
        <v>0</v>
      </c>
      <c r="U133" s="178" t="e">
        <f t="shared" si="20"/>
        <v>#DIV/0!</v>
      </c>
      <c r="V133" s="221">
        <f t="shared" si="21"/>
        <v>0</v>
      </c>
      <c r="W133" s="109" t="str">
        <f t="shared" si="22"/>
        <v/>
      </c>
      <c r="X133" s="109" t="str">
        <f t="shared" si="23"/>
        <v/>
      </c>
      <c r="Y133" s="109" t="str">
        <f t="shared" si="24"/>
        <v/>
      </c>
      <c r="Z133" s="109" t="str">
        <f t="shared" si="24"/>
        <v/>
      </c>
      <c r="AA133" s="202">
        <f t="shared" si="25"/>
        <v>0</v>
      </c>
      <c r="AB133" s="110">
        <f t="shared" si="26"/>
        <v>0</v>
      </c>
      <c r="AC133" s="110">
        <f t="shared" si="27"/>
        <v>0</v>
      </c>
      <c r="AD133" s="175" t="e">
        <f t="shared" si="28"/>
        <v>#DIV/0!</v>
      </c>
    </row>
    <row r="134" spans="6:30" ht="24.75" customHeight="1">
      <c r="F134" s="107"/>
      <c r="G134" s="107"/>
      <c r="H134" s="107"/>
      <c r="I134" s="107"/>
      <c r="J134" s="107"/>
      <c r="K134" s="114">
        <f t="shared" si="16"/>
        <v>0</v>
      </c>
      <c r="L134" s="114">
        <f t="shared" si="17"/>
        <v>0</v>
      </c>
      <c r="M134" s="209">
        <f t="shared" si="15"/>
        <v>0</v>
      </c>
      <c r="N134" s="218"/>
      <c r="O134" s="194">
        <f t="shared" si="18"/>
        <v>0</v>
      </c>
      <c r="P134" s="184"/>
      <c r="Q134" s="115"/>
      <c r="R134" s="184"/>
      <c r="S134" s="113"/>
      <c r="T134" s="195">
        <f t="shared" si="19"/>
        <v>0</v>
      </c>
      <c r="U134" s="178" t="e">
        <f t="shared" si="20"/>
        <v>#DIV/0!</v>
      </c>
      <c r="V134" s="221">
        <f t="shared" si="21"/>
        <v>0</v>
      </c>
      <c r="W134" s="109" t="str">
        <f t="shared" si="22"/>
        <v/>
      </c>
      <c r="X134" s="109" t="str">
        <f t="shared" si="23"/>
        <v/>
      </c>
      <c r="Y134" s="109" t="str">
        <f t="shared" si="24"/>
        <v/>
      </c>
      <c r="Z134" s="109" t="str">
        <f t="shared" si="24"/>
        <v/>
      </c>
      <c r="AA134" s="202">
        <f t="shared" si="25"/>
        <v>0</v>
      </c>
      <c r="AB134" s="110">
        <f t="shared" si="26"/>
        <v>0</v>
      </c>
      <c r="AC134" s="110">
        <f t="shared" si="27"/>
        <v>0</v>
      </c>
      <c r="AD134" s="175" t="e">
        <f t="shared" si="28"/>
        <v>#DIV/0!</v>
      </c>
    </row>
    <row r="135" spans="6:30" ht="24.75" customHeight="1">
      <c r="F135" s="107"/>
      <c r="G135" s="107"/>
      <c r="H135" s="107"/>
      <c r="I135" s="107"/>
      <c r="J135" s="107"/>
      <c r="K135" s="114">
        <f t="shared" si="16"/>
        <v>0</v>
      </c>
      <c r="L135" s="114">
        <f t="shared" si="17"/>
        <v>0</v>
      </c>
      <c r="M135" s="209">
        <f t="shared" si="15"/>
        <v>0</v>
      </c>
      <c r="N135" s="218"/>
      <c r="O135" s="194">
        <f t="shared" si="18"/>
        <v>0</v>
      </c>
      <c r="P135" s="184"/>
      <c r="Q135" s="115"/>
      <c r="R135" s="184"/>
      <c r="S135" s="113"/>
      <c r="T135" s="195">
        <f t="shared" si="19"/>
        <v>0</v>
      </c>
      <c r="U135" s="178" t="e">
        <f t="shared" si="20"/>
        <v>#DIV/0!</v>
      </c>
      <c r="V135" s="221">
        <f t="shared" si="21"/>
        <v>0</v>
      </c>
      <c r="W135" s="109" t="str">
        <f t="shared" si="22"/>
        <v/>
      </c>
      <c r="X135" s="109" t="str">
        <f t="shared" si="23"/>
        <v/>
      </c>
      <c r="Y135" s="109" t="str">
        <f t="shared" si="24"/>
        <v/>
      </c>
      <c r="Z135" s="109" t="str">
        <f t="shared" si="24"/>
        <v/>
      </c>
      <c r="AA135" s="202">
        <f t="shared" si="25"/>
        <v>0</v>
      </c>
      <c r="AB135" s="110">
        <f t="shared" si="26"/>
        <v>0</v>
      </c>
      <c r="AC135" s="110">
        <f t="shared" si="27"/>
        <v>0</v>
      </c>
      <c r="AD135" s="175" t="e">
        <f t="shared" si="28"/>
        <v>#DIV/0!</v>
      </c>
    </row>
    <row r="136" spans="6:30" ht="24.75" customHeight="1">
      <c r="F136" s="107"/>
      <c r="G136" s="107"/>
      <c r="H136" s="107"/>
      <c r="I136" s="107"/>
      <c r="J136" s="107"/>
      <c r="K136" s="114">
        <f t="shared" si="16"/>
        <v>0</v>
      </c>
      <c r="L136" s="114">
        <f t="shared" si="17"/>
        <v>0</v>
      </c>
      <c r="M136" s="209">
        <f t="shared" si="15"/>
        <v>0</v>
      </c>
      <c r="N136" s="218"/>
      <c r="O136" s="194">
        <f t="shared" si="18"/>
        <v>0</v>
      </c>
      <c r="P136" s="184"/>
      <c r="Q136" s="115"/>
      <c r="R136" s="184"/>
      <c r="S136" s="113"/>
      <c r="T136" s="195">
        <f t="shared" si="19"/>
        <v>0</v>
      </c>
      <c r="U136" s="178" t="e">
        <f t="shared" si="20"/>
        <v>#DIV/0!</v>
      </c>
      <c r="V136" s="221">
        <f t="shared" si="21"/>
        <v>0</v>
      </c>
      <c r="W136" s="109" t="str">
        <f t="shared" si="22"/>
        <v/>
      </c>
      <c r="X136" s="109" t="str">
        <f t="shared" si="23"/>
        <v/>
      </c>
      <c r="Y136" s="109" t="str">
        <f t="shared" si="24"/>
        <v/>
      </c>
      <c r="Z136" s="109" t="str">
        <f t="shared" si="24"/>
        <v/>
      </c>
      <c r="AA136" s="202">
        <f t="shared" si="25"/>
        <v>0</v>
      </c>
      <c r="AB136" s="110">
        <f t="shared" si="26"/>
        <v>0</v>
      </c>
      <c r="AC136" s="110">
        <f t="shared" si="27"/>
        <v>0</v>
      </c>
      <c r="AD136" s="175" t="e">
        <f t="shared" si="28"/>
        <v>#DIV/0!</v>
      </c>
    </row>
    <row r="137" spans="6:30" ht="24.75" customHeight="1">
      <c r="F137" s="107"/>
      <c r="G137" s="107"/>
      <c r="H137" s="107"/>
      <c r="I137" s="107"/>
      <c r="J137" s="107"/>
      <c r="K137" s="114">
        <f t="shared" si="16"/>
        <v>0</v>
      </c>
      <c r="L137" s="114">
        <f t="shared" si="17"/>
        <v>0</v>
      </c>
      <c r="M137" s="209">
        <f t="shared" si="15"/>
        <v>0</v>
      </c>
      <c r="N137" s="218"/>
      <c r="O137" s="194">
        <f t="shared" si="18"/>
        <v>0</v>
      </c>
      <c r="P137" s="184"/>
      <c r="Q137" s="115"/>
      <c r="R137" s="184"/>
      <c r="S137" s="113"/>
      <c r="T137" s="195">
        <f t="shared" si="19"/>
        <v>0</v>
      </c>
      <c r="U137" s="178" t="e">
        <f t="shared" si="20"/>
        <v>#DIV/0!</v>
      </c>
      <c r="V137" s="221">
        <f t="shared" si="21"/>
        <v>0</v>
      </c>
      <c r="W137" s="109" t="str">
        <f t="shared" si="22"/>
        <v/>
      </c>
      <c r="X137" s="109" t="str">
        <f t="shared" si="23"/>
        <v/>
      </c>
      <c r="Y137" s="109" t="str">
        <f t="shared" si="24"/>
        <v/>
      </c>
      <c r="Z137" s="109" t="str">
        <f t="shared" si="24"/>
        <v/>
      </c>
      <c r="AA137" s="202">
        <f t="shared" si="25"/>
        <v>0</v>
      </c>
      <c r="AB137" s="110">
        <f t="shared" si="26"/>
        <v>0</v>
      </c>
      <c r="AC137" s="110">
        <f t="shared" si="27"/>
        <v>0</v>
      </c>
      <c r="AD137" s="175" t="e">
        <f t="shared" si="28"/>
        <v>#DIV/0!</v>
      </c>
    </row>
    <row r="138" spans="6:30" ht="24.75" customHeight="1">
      <c r="F138" s="107"/>
      <c r="G138" s="107"/>
      <c r="H138" s="107"/>
      <c r="I138" s="107"/>
      <c r="J138" s="107"/>
      <c r="K138" s="114">
        <f t="shared" si="16"/>
        <v>0</v>
      </c>
      <c r="L138" s="114">
        <f t="shared" si="17"/>
        <v>0</v>
      </c>
      <c r="M138" s="209">
        <f t="shared" ref="M138:M201" si="29">$F$2*K138</f>
        <v>0</v>
      </c>
      <c r="N138" s="218"/>
      <c r="O138" s="194">
        <f t="shared" si="18"/>
        <v>0</v>
      </c>
      <c r="P138" s="184"/>
      <c r="Q138" s="115"/>
      <c r="R138" s="184"/>
      <c r="S138" s="113"/>
      <c r="T138" s="195">
        <f t="shared" si="19"/>
        <v>0</v>
      </c>
      <c r="U138" s="178" t="e">
        <f t="shared" si="20"/>
        <v>#DIV/0!</v>
      </c>
      <c r="V138" s="221">
        <f t="shared" si="21"/>
        <v>0</v>
      </c>
      <c r="W138" s="109" t="str">
        <f t="shared" si="22"/>
        <v/>
      </c>
      <c r="X138" s="109" t="str">
        <f t="shared" si="23"/>
        <v/>
      </c>
      <c r="Y138" s="109" t="str">
        <f t="shared" si="24"/>
        <v/>
      </c>
      <c r="Z138" s="109" t="str">
        <f t="shared" si="24"/>
        <v/>
      </c>
      <c r="AA138" s="202">
        <f t="shared" si="25"/>
        <v>0</v>
      </c>
      <c r="AB138" s="110">
        <f t="shared" si="26"/>
        <v>0</v>
      </c>
      <c r="AC138" s="110">
        <f t="shared" si="27"/>
        <v>0</v>
      </c>
      <c r="AD138" s="175" t="e">
        <f t="shared" si="28"/>
        <v>#DIV/0!</v>
      </c>
    </row>
    <row r="139" spans="6:30" ht="24.75" customHeight="1">
      <c r="F139" s="107"/>
      <c r="G139" s="107"/>
      <c r="H139" s="107"/>
      <c r="I139" s="107"/>
      <c r="J139" s="107"/>
      <c r="K139" s="114">
        <f t="shared" ref="K139:K202" si="30">$AB139</f>
        <v>0</v>
      </c>
      <c r="L139" s="114">
        <f t="shared" ref="L139:L202" si="31">$AC139</f>
        <v>0</v>
      </c>
      <c r="M139" s="209">
        <f t="shared" si="29"/>
        <v>0</v>
      </c>
      <c r="N139" s="218"/>
      <c r="O139" s="194">
        <f t="shared" ref="O139:O202" si="32">K139*N139</f>
        <v>0</v>
      </c>
      <c r="P139" s="184"/>
      <c r="Q139" s="115"/>
      <c r="R139" s="184"/>
      <c r="S139" s="113"/>
      <c r="T139" s="195">
        <f t="shared" ref="T139:T202" si="33">(M139*N139)/100</f>
        <v>0</v>
      </c>
      <c r="U139" s="178" t="e">
        <f t="shared" ref="U139:U202" si="34">AD139</f>
        <v>#DIV/0!</v>
      </c>
      <c r="V139" s="221">
        <f t="shared" ref="V139:V202" si="35">M139*F139</f>
        <v>0</v>
      </c>
      <c r="W139" s="109" t="str">
        <f t="shared" ref="W139:W202" si="36">IF(G139="A",5,(IF(G139="M",3,(IF(G139="B",1,"")))))</f>
        <v/>
      </c>
      <c r="X139" s="109" t="str">
        <f t="shared" ref="X139:X202" si="37">IF(H139="A",3,(IF(H139="M",2,IF(H139="b",1,""))))</f>
        <v/>
      </c>
      <c r="Y139" s="109" t="str">
        <f t="shared" ref="Y139:Z202" si="38">IF(I139="A",5,(IF(I139="M",3,IF(I139="B",1,""))))</f>
        <v/>
      </c>
      <c r="Z139" s="109" t="str">
        <f t="shared" si="38"/>
        <v/>
      </c>
      <c r="AA139" s="202">
        <f t="shared" ref="AA139:AA202" si="39">F139</f>
        <v>0</v>
      </c>
      <c r="AB139" s="110">
        <f t="shared" ref="AB139:AB202" si="40">PRODUCT(W139:AA139)</f>
        <v>0</v>
      </c>
      <c r="AC139" s="110">
        <f t="shared" ref="AC139:AC202" si="41">PRODUCT(W139:Z139)</f>
        <v>0</v>
      </c>
      <c r="AD139" s="175" t="e">
        <f t="shared" ref="AD139:AD202" si="42">L139/$L$9</f>
        <v>#DIV/0!</v>
      </c>
    </row>
    <row r="140" spans="6:30" ht="24.75" customHeight="1">
      <c r="F140" s="107"/>
      <c r="G140" s="107"/>
      <c r="H140" s="107"/>
      <c r="I140" s="107"/>
      <c r="J140" s="107"/>
      <c r="K140" s="114">
        <f t="shared" si="30"/>
        <v>0</v>
      </c>
      <c r="L140" s="114">
        <f t="shared" si="31"/>
        <v>0</v>
      </c>
      <c r="M140" s="209">
        <f t="shared" si="29"/>
        <v>0</v>
      </c>
      <c r="N140" s="218"/>
      <c r="O140" s="194">
        <f t="shared" si="32"/>
        <v>0</v>
      </c>
      <c r="P140" s="184"/>
      <c r="Q140" s="115"/>
      <c r="R140" s="184"/>
      <c r="S140" s="113"/>
      <c r="T140" s="195">
        <f t="shared" si="33"/>
        <v>0</v>
      </c>
      <c r="U140" s="178" t="e">
        <f t="shared" si="34"/>
        <v>#DIV/0!</v>
      </c>
      <c r="V140" s="221">
        <f t="shared" si="35"/>
        <v>0</v>
      </c>
      <c r="W140" s="109" t="str">
        <f t="shared" si="36"/>
        <v/>
      </c>
      <c r="X140" s="109" t="str">
        <f t="shared" si="37"/>
        <v/>
      </c>
      <c r="Y140" s="109" t="str">
        <f t="shared" si="38"/>
        <v/>
      </c>
      <c r="Z140" s="109" t="str">
        <f t="shared" si="38"/>
        <v/>
      </c>
      <c r="AA140" s="202">
        <f t="shared" si="39"/>
        <v>0</v>
      </c>
      <c r="AB140" s="110">
        <f t="shared" si="40"/>
        <v>0</v>
      </c>
      <c r="AC140" s="110">
        <f t="shared" si="41"/>
        <v>0</v>
      </c>
      <c r="AD140" s="175" t="e">
        <f t="shared" si="42"/>
        <v>#DIV/0!</v>
      </c>
    </row>
    <row r="141" spans="6:30" ht="24.75" customHeight="1">
      <c r="F141" s="107"/>
      <c r="G141" s="107"/>
      <c r="H141" s="107"/>
      <c r="I141" s="107"/>
      <c r="J141" s="107"/>
      <c r="K141" s="114">
        <f t="shared" si="30"/>
        <v>0</v>
      </c>
      <c r="L141" s="114">
        <f t="shared" si="31"/>
        <v>0</v>
      </c>
      <c r="M141" s="209">
        <f t="shared" si="29"/>
        <v>0</v>
      </c>
      <c r="N141" s="218"/>
      <c r="O141" s="194">
        <f t="shared" si="32"/>
        <v>0</v>
      </c>
      <c r="P141" s="184"/>
      <c r="Q141" s="115"/>
      <c r="R141" s="184"/>
      <c r="S141" s="113"/>
      <c r="T141" s="195">
        <f t="shared" si="33"/>
        <v>0</v>
      </c>
      <c r="U141" s="178" t="e">
        <f t="shared" si="34"/>
        <v>#DIV/0!</v>
      </c>
      <c r="V141" s="221">
        <f t="shared" si="35"/>
        <v>0</v>
      </c>
      <c r="W141" s="109" t="str">
        <f t="shared" si="36"/>
        <v/>
      </c>
      <c r="X141" s="109" t="str">
        <f t="shared" si="37"/>
        <v/>
      </c>
      <c r="Y141" s="109" t="str">
        <f t="shared" si="38"/>
        <v/>
      </c>
      <c r="Z141" s="109" t="str">
        <f t="shared" si="38"/>
        <v/>
      </c>
      <c r="AA141" s="202">
        <f t="shared" si="39"/>
        <v>0</v>
      </c>
      <c r="AB141" s="110">
        <f t="shared" si="40"/>
        <v>0</v>
      </c>
      <c r="AC141" s="110">
        <f t="shared" si="41"/>
        <v>0</v>
      </c>
      <c r="AD141" s="175" t="e">
        <f t="shared" si="42"/>
        <v>#DIV/0!</v>
      </c>
    </row>
    <row r="142" spans="6:30" ht="24.75" customHeight="1">
      <c r="F142" s="107"/>
      <c r="G142" s="107"/>
      <c r="H142" s="107"/>
      <c r="I142" s="107"/>
      <c r="J142" s="107"/>
      <c r="K142" s="114">
        <f t="shared" si="30"/>
        <v>0</v>
      </c>
      <c r="L142" s="114">
        <f t="shared" si="31"/>
        <v>0</v>
      </c>
      <c r="M142" s="209">
        <f t="shared" si="29"/>
        <v>0</v>
      </c>
      <c r="N142" s="218"/>
      <c r="O142" s="194">
        <f t="shared" si="32"/>
        <v>0</v>
      </c>
      <c r="P142" s="184"/>
      <c r="Q142" s="115"/>
      <c r="R142" s="184"/>
      <c r="S142" s="113"/>
      <c r="T142" s="195">
        <f t="shared" si="33"/>
        <v>0</v>
      </c>
      <c r="U142" s="178" t="e">
        <f t="shared" si="34"/>
        <v>#DIV/0!</v>
      </c>
      <c r="V142" s="221">
        <f t="shared" si="35"/>
        <v>0</v>
      </c>
      <c r="W142" s="109" t="str">
        <f t="shared" si="36"/>
        <v/>
      </c>
      <c r="X142" s="109" t="str">
        <f t="shared" si="37"/>
        <v/>
      </c>
      <c r="Y142" s="109" t="str">
        <f t="shared" si="38"/>
        <v/>
      </c>
      <c r="Z142" s="109" t="str">
        <f t="shared" si="38"/>
        <v/>
      </c>
      <c r="AA142" s="202">
        <f t="shared" si="39"/>
        <v>0</v>
      </c>
      <c r="AB142" s="110">
        <f t="shared" si="40"/>
        <v>0</v>
      </c>
      <c r="AC142" s="110">
        <f t="shared" si="41"/>
        <v>0</v>
      </c>
      <c r="AD142" s="175" t="e">
        <f t="shared" si="42"/>
        <v>#DIV/0!</v>
      </c>
    </row>
    <row r="143" spans="6:30" ht="24.75" customHeight="1">
      <c r="F143" s="107"/>
      <c r="G143" s="107"/>
      <c r="H143" s="107"/>
      <c r="I143" s="107"/>
      <c r="J143" s="107"/>
      <c r="K143" s="114">
        <f t="shared" si="30"/>
        <v>0</v>
      </c>
      <c r="L143" s="114">
        <f t="shared" si="31"/>
        <v>0</v>
      </c>
      <c r="M143" s="209">
        <f t="shared" si="29"/>
        <v>0</v>
      </c>
      <c r="N143" s="218"/>
      <c r="O143" s="194">
        <f t="shared" si="32"/>
        <v>0</v>
      </c>
      <c r="P143" s="184"/>
      <c r="Q143" s="115"/>
      <c r="R143" s="184"/>
      <c r="S143" s="113"/>
      <c r="T143" s="195">
        <f t="shared" si="33"/>
        <v>0</v>
      </c>
      <c r="U143" s="178" t="e">
        <f t="shared" si="34"/>
        <v>#DIV/0!</v>
      </c>
      <c r="V143" s="221">
        <f t="shared" si="35"/>
        <v>0</v>
      </c>
      <c r="W143" s="109" t="str">
        <f t="shared" si="36"/>
        <v/>
      </c>
      <c r="X143" s="109" t="str">
        <f t="shared" si="37"/>
        <v/>
      </c>
      <c r="Y143" s="109" t="str">
        <f t="shared" si="38"/>
        <v/>
      </c>
      <c r="Z143" s="109" t="str">
        <f t="shared" si="38"/>
        <v/>
      </c>
      <c r="AA143" s="202">
        <f t="shared" si="39"/>
        <v>0</v>
      </c>
      <c r="AB143" s="110">
        <f t="shared" si="40"/>
        <v>0</v>
      </c>
      <c r="AC143" s="110">
        <f t="shared" si="41"/>
        <v>0</v>
      </c>
      <c r="AD143" s="175" t="e">
        <f t="shared" si="42"/>
        <v>#DIV/0!</v>
      </c>
    </row>
    <row r="144" spans="6:30" ht="24.75" customHeight="1">
      <c r="F144" s="107"/>
      <c r="G144" s="107"/>
      <c r="H144" s="107"/>
      <c r="I144" s="107"/>
      <c r="J144" s="107"/>
      <c r="K144" s="114">
        <f t="shared" si="30"/>
        <v>0</v>
      </c>
      <c r="L144" s="114">
        <f t="shared" si="31"/>
        <v>0</v>
      </c>
      <c r="M144" s="209">
        <f t="shared" si="29"/>
        <v>0</v>
      </c>
      <c r="N144" s="218"/>
      <c r="O144" s="194">
        <f t="shared" si="32"/>
        <v>0</v>
      </c>
      <c r="P144" s="184"/>
      <c r="Q144" s="115"/>
      <c r="R144" s="184"/>
      <c r="S144" s="113"/>
      <c r="T144" s="195">
        <f t="shared" si="33"/>
        <v>0</v>
      </c>
      <c r="U144" s="178" t="e">
        <f t="shared" si="34"/>
        <v>#DIV/0!</v>
      </c>
      <c r="V144" s="221">
        <f t="shared" si="35"/>
        <v>0</v>
      </c>
      <c r="W144" s="109" t="str">
        <f t="shared" si="36"/>
        <v/>
      </c>
      <c r="X144" s="109" t="str">
        <f t="shared" si="37"/>
        <v/>
      </c>
      <c r="Y144" s="109" t="str">
        <f t="shared" si="38"/>
        <v/>
      </c>
      <c r="Z144" s="109" t="str">
        <f t="shared" si="38"/>
        <v/>
      </c>
      <c r="AA144" s="202">
        <f t="shared" si="39"/>
        <v>0</v>
      </c>
      <c r="AB144" s="110">
        <f t="shared" si="40"/>
        <v>0</v>
      </c>
      <c r="AC144" s="110">
        <f t="shared" si="41"/>
        <v>0</v>
      </c>
      <c r="AD144" s="175" t="e">
        <f t="shared" si="42"/>
        <v>#DIV/0!</v>
      </c>
    </row>
    <row r="145" spans="6:30" ht="24.75" customHeight="1">
      <c r="F145" s="107"/>
      <c r="G145" s="107"/>
      <c r="H145" s="107"/>
      <c r="I145" s="107"/>
      <c r="J145" s="107"/>
      <c r="K145" s="114">
        <f t="shared" si="30"/>
        <v>0</v>
      </c>
      <c r="L145" s="114">
        <f t="shared" si="31"/>
        <v>0</v>
      </c>
      <c r="M145" s="209">
        <f t="shared" si="29"/>
        <v>0</v>
      </c>
      <c r="N145" s="179"/>
      <c r="O145" s="194">
        <f t="shared" si="32"/>
        <v>0</v>
      </c>
      <c r="P145" s="184"/>
      <c r="Q145" s="115"/>
      <c r="R145" s="184"/>
      <c r="S145" s="113"/>
      <c r="T145" s="195">
        <f t="shared" si="33"/>
        <v>0</v>
      </c>
      <c r="U145" s="178" t="e">
        <f t="shared" si="34"/>
        <v>#DIV/0!</v>
      </c>
      <c r="V145" s="221">
        <f t="shared" si="35"/>
        <v>0</v>
      </c>
      <c r="W145" s="109" t="str">
        <f t="shared" si="36"/>
        <v/>
      </c>
      <c r="X145" s="109" t="str">
        <f t="shared" si="37"/>
        <v/>
      </c>
      <c r="Y145" s="109" t="str">
        <f t="shared" si="38"/>
        <v/>
      </c>
      <c r="Z145" s="109" t="str">
        <f t="shared" si="38"/>
        <v/>
      </c>
      <c r="AA145" s="202">
        <f t="shared" si="39"/>
        <v>0</v>
      </c>
      <c r="AB145" s="110">
        <f t="shared" si="40"/>
        <v>0</v>
      </c>
      <c r="AC145" s="110">
        <f t="shared" si="41"/>
        <v>0</v>
      </c>
      <c r="AD145" s="175" t="e">
        <f t="shared" si="42"/>
        <v>#DIV/0!</v>
      </c>
    </row>
    <row r="146" spans="6:30" ht="24.75" customHeight="1">
      <c r="F146" s="107"/>
      <c r="G146" s="107"/>
      <c r="H146" s="107"/>
      <c r="I146" s="107"/>
      <c r="J146" s="107"/>
      <c r="K146" s="114">
        <f t="shared" si="30"/>
        <v>0</v>
      </c>
      <c r="L146" s="114">
        <f t="shared" si="31"/>
        <v>0</v>
      </c>
      <c r="M146" s="209">
        <f t="shared" si="29"/>
        <v>0</v>
      </c>
      <c r="N146" s="179"/>
      <c r="O146" s="194">
        <f t="shared" si="32"/>
        <v>0</v>
      </c>
      <c r="P146" s="184"/>
      <c r="Q146" s="115"/>
      <c r="R146" s="184"/>
      <c r="S146" s="113"/>
      <c r="T146" s="195">
        <f t="shared" si="33"/>
        <v>0</v>
      </c>
      <c r="U146" s="178" t="e">
        <f t="shared" si="34"/>
        <v>#DIV/0!</v>
      </c>
      <c r="V146" s="221">
        <f t="shared" si="35"/>
        <v>0</v>
      </c>
      <c r="W146" s="109" t="str">
        <f t="shared" si="36"/>
        <v/>
      </c>
      <c r="X146" s="109" t="str">
        <f t="shared" si="37"/>
        <v/>
      </c>
      <c r="Y146" s="109" t="str">
        <f t="shared" si="38"/>
        <v/>
      </c>
      <c r="Z146" s="109" t="str">
        <f t="shared" si="38"/>
        <v/>
      </c>
      <c r="AA146" s="202">
        <f t="shared" si="39"/>
        <v>0</v>
      </c>
      <c r="AB146" s="110">
        <f t="shared" si="40"/>
        <v>0</v>
      </c>
      <c r="AC146" s="110">
        <f t="shared" si="41"/>
        <v>0</v>
      </c>
      <c r="AD146" s="175" t="e">
        <f t="shared" si="42"/>
        <v>#DIV/0!</v>
      </c>
    </row>
    <row r="147" spans="6:30" ht="24.75" customHeight="1">
      <c r="F147" s="107"/>
      <c r="G147" s="107"/>
      <c r="H147" s="107"/>
      <c r="I147" s="107"/>
      <c r="J147" s="107"/>
      <c r="K147" s="114">
        <f t="shared" si="30"/>
        <v>0</v>
      </c>
      <c r="L147" s="114">
        <f t="shared" si="31"/>
        <v>0</v>
      </c>
      <c r="M147" s="209">
        <f t="shared" si="29"/>
        <v>0</v>
      </c>
      <c r="N147" s="179"/>
      <c r="O147" s="194">
        <f t="shared" si="32"/>
        <v>0</v>
      </c>
      <c r="P147" s="184"/>
      <c r="Q147" s="115"/>
      <c r="R147" s="184"/>
      <c r="S147" s="113"/>
      <c r="T147" s="195">
        <f t="shared" si="33"/>
        <v>0</v>
      </c>
      <c r="U147" s="178" t="e">
        <f t="shared" si="34"/>
        <v>#DIV/0!</v>
      </c>
      <c r="V147" s="221">
        <f t="shared" si="35"/>
        <v>0</v>
      </c>
      <c r="W147" s="109" t="str">
        <f t="shared" si="36"/>
        <v/>
      </c>
      <c r="X147" s="109" t="str">
        <f t="shared" si="37"/>
        <v/>
      </c>
      <c r="Y147" s="109" t="str">
        <f t="shared" si="38"/>
        <v/>
      </c>
      <c r="Z147" s="109" t="str">
        <f t="shared" si="38"/>
        <v/>
      </c>
      <c r="AA147" s="202">
        <f t="shared" si="39"/>
        <v>0</v>
      </c>
      <c r="AB147" s="110">
        <f t="shared" si="40"/>
        <v>0</v>
      </c>
      <c r="AC147" s="110">
        <f t="shared" si="41"/>
        <v>0</v>
      </c>
      <c r="AD147" s="175" t="e">
        <f t="shared" si="42"/>
        <v>#DIV/0!</v>
      </c>
    </row>
    <row r="148" spans="6:30" ht="24.75" customHeight="1">
      <c r="F148" s="107"/>
      <c r="G148" s="107"/>
      <c r="H148" s="107"/>
      <c r="I148" s="107"/>
      <c r="J148" s="107"/>
      <c r="K148" s="114">
        <f t="shared" si="30"/>
        <v>0</v>
      </c>
      <c r="L148" s="114">
        <f t="shared" si="31"/>
        <v>0</v>
      </c>
      <c r="M148" s="209">
        <f t="shared" si="29"/>
        <v>0</v>
      </c>
      <c r="N148" s="179"/>
      <c r="O148" s="194">
        <f t="shared" si="32"/>
        <v>0</v>
      </c>
      <c r="P148" s="184"/>
      <c r="Q148" s="115"/>
      <c r="R148" s="184"/>
      <c r="S148" s="113"/>
      <c r="T148" s="195">
        <f t="shared" si="33"/>
        <v>0</v>
      </c>
      <c r="U148" s="178" t="e">
        <f t="shared" si="34"/>
        <v>#DIV/0!</v>
      </c>
      <c r="V148" s="221">
        <f t="shared" si="35"/>
        <v>0</v>
      </c>
      <c r="W148" s="109" t="str">
        <f t="shared" si="36"/>
        <v/>
      </c>
      <c r="X148" s="109" t="str">
        <f t="shared" si="37"/>
        <v/>
      </c>
      <c r="Y148" s="109" t="str">
        <f t="shared" si="38"/>
        <v/>
      </c>
      <c r="Z148" s="109" t="str">
        <f t="shared" si="38"/>
        <v/>
      </c>
      <c r="AA148" s="202">
        <f t="shared" si="39"/>
        <v>0</v>
      </c>
      <c r="AB148" s="110">
        <f t="shared" si="40"/>
        <v>0</v>
      </c>
      <c r="AC148" s="110">
        <f t="shared" si="41"/>
        <v>0</v>
      </c>
      <c r="AD148" s="175" t="e">
        <f t="shared" si="42"/>
        <v>#DIV/0!</v>
      </c>
    </row>
    <row r="149" spans="6:30" ht="24.75" customHeight="1">
      <c r="F149" s="107"/>
      <c r="G149" s="107"/>
      <c r="H149" s="107"/>
      <c r="I149" s="107"/>
      <c r="J149" s="107"/>
      <c r="K149" s="114">
        <f t="shared" si="30"/>
        <v>0</v>
      </c>
      <c r="L149" s="114">
        <f t="shared" si="31"/>
        <v>0</v>
      </c>
      <c r="M149" s="209">
        <f t="shared" si="29"/>
        <v>0</v>
      </c>
      <c r="N149" s="179"/>
      <c r="O149" s="194">
        <f t="shared" si="32"/>
        <v>0</v>
      </c>
      <c r="P149" s="184"/>
      <c r="Q149" s="115"/>
      <c r="R149" s="184"/>
      <c r="S149" s="113"/>
      <c r="T149" s="195">
        <f t="shared" si="33"/>
        <v>0</v>
      </c>
      <c r="U149" s="178" t="e">
        <f t="shared" si="34"/>
        <v>#DIV/0!</v>
      </c>
      <c r="V149" s="221">
        <f t="shared" si="35"/>
        <v>0</v>
      </c>
      <c r="W149" s="109" t="str">
        <f t="shared" si="36"/>
        <v/>
      </c>
      <c r="X149" s="109" t="str">
        <f t="shared" si="37"/>
        <v/>
      </c>
      <c r="Y149" s="109" t="str">
        <f t="shared" si="38"/>
        <v/>
      </c>
      <c r="Z149" s="109" t="str">
        <f t="shared" si="38"/>
        <v/>
      </c>
      <c r="AA149" s="202">
        <f t="shared" si="39"/>
        <v>0</v>
      </c>
      <c r="AB149" s="110">
        <f t="shared" si="40"/>
        <v>0</v>
      </c>
      <c r="AC149" s="110">
        <f t="shared" si="41"/>
        <v>0</v>
      </c>
      <c r="AD149" s="175" t="e">
        <f t="shared" si="42"/>
        <v>#DIV/0!</v>
      </c>
    </row>
    <row r="150" spans="6:30" ht="24.75" customHeight="1">
      <c r="F150" s="107"/>
      <c r="G150" s="107"/>
      <c r="H150" s="107"/>
      <c r="I150" s="107"/>
      <c r="J150" s="107"/>
      <c r="K150" s="114">
        <f t="shared" si="30"/>
        <v>0</v>
      </c>
      <c r="L150" s="114">
        <f t="shared" si="31"/>
        <v>0</v>
      </c>
      <c r="M150" s="209">
        <f t="shared" si="29"/>
        <v>0</v>
      </c>
      <c r="N150" s="179"/>
      <c r="O150" s="194">
        <f t="shared" si="32"/>
        <v>0</v>
      </c>
      <c r="P150" s="184"/>
      <c r="Q150" s="115"/>
      <c r="R150" s="184"/>
      <c r="S150" s="113"/>
      <c r="T150" s="195">
        <f t="shared" si="33"/>
        <v>0</v>
      </c>
      <c r="U150" s="178" t="e">
        <f t="shared" si="34"/>
        <v>#DIV/0!</v>
      </c>
      <c r="V150" s="221">
        <f t="shared" si="35"/>
        <v>0</v>
      </c>
      <c r="W150" s="109" t="str">
        <f t="shared" si="36"/>
        <v/>
      </c>
      <c r="X150" s="109" t="str">
        <f t="shared" si="37"/>
        <v/>
      </c>
      <c r="Y150" s="109" t="str">
        <f t="shared" si="38"/>
        <v/>
      </c>
      <c r="Z150" s="109" t="str">
        <f t="shared" si="38"/>
        <v/>
      </c>
      <c r="AA150" s="202">
        <f t="shared" si="39"/>
        <v>0</v>
      </c>
      <c r="AB150" s="110">
        <f t="shared" si="40"/>
        <v>0</v>
      </c>
      <c r="AC150" s="110">
        <f t="shared" si="41"/>
        <v>0</v>
      </c>
      <c r="AD150" s="175" t="e">
        <f t="shared" si="42"/>
        <v>#DIV/0!</v>
      </c>
    </row>
    <row r="151" spans="6:30" ht="24.75" customHeight="1">
      <c r="F151" s="107"/>
      <c r="G151" s="107"/>
      <c r="H151" s="107"/>
      <c r="I151" s="107"/>
      <c r="J151" s="107"/>
      <c r="K151" s="114">
        <f t="shared" si="30"/>
        <v>0</v>
      </c>
      <c r="L151" s="114">
        <f t="shared" si="31"/>
        <v>0</v>
      </c>
      <c r="M151" s="209">
        <f t="shared" si="29"/>
        <v>0</v>
      </c>
      <c r="N151" s="179"/>
      <c r="O151" s="194">
        <f t="shared" si="32"/>
        <v>0</v>
      </c>
      <c r="P151" s="184"/>
      <c r="Q151" s="115"/>
      <c r="R151" s="184"/>
      <c r="S151" s="113"/>
      <c r="T151" s="195">
        <f t="shared" si="33"/>
        <v>0</v>
      </c>
      <c r="U151" s="178" t="e">
        <f t="shared" si="34"/>
        <v>#DIV/0!</v>
      </c>
      <c r="V151" s="221">
        <f t="shared" si="35"/>
        <v>0</v>
      </c>
      <c r="W151" s="109" t="str">
        <f t="shared" si="36"/>
        <v/>
      </c>
      <c r="X151" s="109" t="str">
        <f t="shared" si="37"/>
        <v/>
      </c>
      <c r="Y151" s="109" t="str">
        <f t="shared" si="38"/>
        <v/>
      </c>
      <c r="Z151" s="109" t="str">
        <f t="shared" si="38"/>
        <v/>
      </c>
      <c r="AA151" s="202">
        <f t="shared" si="39"/>
        <v>0</v>
      </c>
      <c r="AB151" s="110">
        <f t="shared" si="40"/>
        <v>0</v>
      </c>
      <c r="AC151" s="110">
        <f t="shared" si="41"/>
        <v>0</v>
      </c>
      <c r="AD151" s="175" t="e">
        <f t="shared" si="42"/>
        <v>#DIV/0!</v>
      </c>
    </row>
    <row r="152" spans="6:30" ht="24.75" customHeight="1">
      <c r="F152" s="107"/>
      <c r="G152" s="107"/>
      <c r="H152" s="107"/>
      <c r="I152" s="107"/>
      <c r="J152" s="107"/>
      <c r="K152" s="114">
        <f t="shared" si="30"/>
        <v>0</v>
      </c>
      <c r="L152" s="114">
        <f t="shared" si="31"/>
        <v>0</v>
      </c>
      <c r="M152" s="209">
        <f t="shared" si="29"/>
        <v>0</v>
      </c>
      <c r="N152" s="179"/>
      <c r="O152" s="194">
        <f t="shared" si="32"/>
        <v>0</v>
      </c>
      <c r="P152" s="184"/>
      <c r="Q152" s="115"/>
      <c r="R152" s="184"/>
      <c r="S152" s="113"/>
      <c r="T152" s="195">
        <f t="shared" si="33"/>
        <v>0</v>
      </c>
      <c r="U152" s="178" t="e">
        <f t="shared" si="34"/>
        <v>#DIV/0!</v>
      </c>
      <c r="V152" s="221">
        <f t="shared" si="35"/>
        <v>0</v>
      </c>
      <c r="W152" s="109" t="str">
        <f t="shared" si="36"/>
        <v/>
      </c>
      <c r="X152" s="109" t="str">
        <f t="shared" si="37"/>
        <v/>
      </c>
      <c r="Y152" s="109" t="str">
        <f t="shared" si="38"/>
        <v/>
      </c>
      <c r="Z152" s="109" t="str">
        <f t="shared" si="38"/>
        <v/>
      </c>
      <c r="AA152" s="202">
        <f t="shared" si="39"/>
        <v>0</v>
      </c>
      <c r="AB152" s="110">
        <f t="shared" si="40"/>
        <v>0</v>
      </c>
      <c r="AC152" s="110">
        <f t="shared" si="41"/>
        <v>0</v>
      </c>
      <c r="AD152" s="175" t="e">
        <f t="shared" si="42"/>
        <v>#DIV/0!</v>
      </c>
    </row>
    <row r="153" spans="6:30" ht="24.75" customHeight="1">
      <c r="F153" s="107"/>
      <c r="G153" s="107"/>
      <c r="H153" s="107"/>
      <c r="I153" s="107"/>
      <c r="J153" s="107"/>
      <c r="K153" s="114">
        <f t="shared" si="30"/>
        <v>0</v>
      </c>
      <c r="L153" s="114">
        <f t="shared" si="31"/>
        <v>0</v>
      </c>
      <c r="M153" s="209">
        <f t="shared" si="29"/>
        <v>0</v>
      </c>
      <c r="N153" s="179"/>
      <c r="O153" s="194">
        <f t="shared" si="32"/>
        <v>0</v>
      </c>
      <c r="P153" s="184"/>
      <c r="Q153" s="115"/>
      <c r="R153" s="184"/>
      <c r="S153" s="113"/>
      <c r="T153" s="195">
        <f t="shared" si="33"/>
        <v>0</v>
      </c>
      <c r="U153" s="178" t="e">
        <f t="shared" si="34"/>
        <v>#DIV/0!</v>
      </c>
      <c r="V153" s="221">
        <f t="shared" si="35"/>
        <v>0</v>
      </c>
      <c r="W153" s="109" t="str">
        <f t="shared" si="36"/>
        <v/>
      </c>
      <c r="X153" s="109" t="str">
        <f t="shared" si="37"/>
        <v/>
      </c>
      <c r="Y153" s="109" t="str">
        <f t="shared" si="38"/>
        <v/>
      </c>
      <c r="Z153" s="109" t="str">
        <f t="shared" si="38"/>
        <v/>
      </c>
      <c r="AA153" s="202">
        <f t="shared" si="39"/>
        <v>0</v>
      </c>
      <c r="AB153" s="110">
        <f t="shared" si="40"/>
        <v>0</v>
      </c>
      <c r="AC153" s="110">
        <f t="shared" si="41"/>
        <v>0</v>
      </c>
      <c r="AD153" s="175" t="e">
        <f t="shared" si="42"/>
        <v>#DIV/0!</v>
      </c>
    </row>
    <row r="154" spans="6:30" ht="24.75" customHeight="1">
      <c r="F154" s="107"/>
      <c r="G154" s="107"/>
      <c r="H154" s="107"/>
      <c r="I154" s="107"/>
      <c r="J154" s="107"/>
      <c r="K154" s="114">
        <f t="shared" si="30"/>
        <v>0</v>
      </c>
      <c r="L154" s="114">
        <f t="shared" si="31"/>
        <v>0</v>
      </c>
      <c r="M154" s="209">
        <f t="shared" si="29"/>
        <v>0</v>
      </c>
      <c r="N154" s="179"/>
      <c r="O154" s="194">
        <f t="shared" si="32"/>
        <v>0</v>
      </c>
      <c r="P154" s="184"/>
      <c r="Q154" s="115"/>
      <c r="R154" s="184"/>
      <c r="S154" s="113"/>
      <c r="T154" s="195">
        <f t="shared" si="33"/>
        <v>0</v>
      </c>
      <c r="U154" s="178" t="e">
        <f t="shared" si="34"/>
        <v>#DIV/0!</v>
      </c>
      <c r="V154" s="221">
        <f t="shared" si="35"/>
        <v>0</v>
      </c>
      <c r="W154" s="109" t="str">
        <f t="shared" si="36"/>
        <v/>
      </c>
      <c r="X154" s="109" t="str">
        <f t="shared" si="37"/>
        <v/>
      </c>
      <c r="Y154" s="109" t="str">
        <f t="shared" si="38"/>
        <v/>
      </c>
      <c r="Z154" s="109" t="str">
        <f t="shared" si="38"/>
        <v/>
      </c>
      <c r="AA154" s="202">
        <f t="shared" si="39"/>
        <v>0</v>
      </c>
      <c r="AB154" s="110">
        <f t="shared" si="40"/>
        <v>0</v>
      </c>
      <c r="AC154" s="110">
        <f t="shared" si="41"/>
        <v>0</v>
      </c>
      <c r="AD154" s="175" t="e">
        <f t="shared" si="42"/>
        <v>#DIV/0!</v>
      </c>
    </row>
    <row r="155" spans="6:30" ht="24.75" customHeight="1">
      <c r="F155" s="107"/>
      <c r="G155" s="107"/>
      <c r="H155" s="107"/>
      <c r="I155" s="107"/>
      <c r="J155" s="107"/>
      <c r="K155" s="114">
        <f t="shared" si="30"/>
        <v>0</v>
      </c>
      <c r="L155" s="114">
        <f t="shared" si="31"/>
        <v>0</v>
      </c>
      <c r="M155" s="209">
        <f t="shared" si="29"/>
        <v>0</v>
      </c>
      <c r="N155" s="179"/>
      <c r="O155" s="194">
        <f t="shared" si="32"/>
        <v>0</v>
      </c>
      <c r="P155" s="184"/>
      <c r="Q155" s="115"/>
      <c r="R155" s="184"/>
      <c r="S155" s="113"/>
      <c r="T155" s="195">
        <f t="shared" si="33"/>
        <v>0</v>
      </c>
      <c r="U155" s="178" t="e">
        <f t="shared" si="34"/>
        <v>#DIV/0!</v>
      </c>
      <c r="V155" s="221">
        <f t="shared" si="35"/>
        <v>0</v>
      </c>
      <c r="W155" s="109" t="str">
        <f t="shared" si="36"/>
        <v/>
      </c>
      <c r="X155" s="109" t="str">
        <f t="shared" si="37"/>
        <v/>
      </c>
      <c r="Y155" s="109" t="str">
        <f t="shared" si="38"/>
        <v/>
      </c>
      <c r="Z155" s="109" t="str">
        <f t="shared" si="38"/>
        <v/>
      </c>
      <c r="AA155" s="202">
        <f t="shared" si="39"/>
        <v>0</v>
      </c>
      <c r="AB155" s="110">
        <f t="shared" si="40"/>
        <v>0</v>
      </c>
      <c r="AC155" s="110">
        <f t="shared" si="41"/>
        <v>0</v>
      </c>
      <c r="AD155" s="175" t="e">
        <f t="shared" si="42"/>
        <v>#DIV/0!</v>
      </c>
    </row>
    <row r="156" spans="6:30" ht="24.75" customHeight="1">
      <c r="F156" s="107"/>
      <c r="G156" s="107"/>
      <c r="H156" s="107"/>
      <c r="I156" s="107"/>
      <c r="J156" s="107"/>
      <c r="K156" s="114">
        <f t="shared" si="30"/>
        <v>0</v>
      </c>
      <c r="L156" s="114">
        <f t="shared" si="31"/>
        <v>0</v>
      </c>
      <c r="M156" s="209">
        <f t="shared" si="29"/>
        <v>0</v>
      </c>
      <c r="N156" s="179"/>
      <c r="O156" s="194">
        <f t="shared" si="32"/>
        <v>0</v>
      </c>
      <c r="P156" s="184"/>
      <c r="Q156" s="115"/>
      <c r="R156" s="184"/>
      <c r="S156" s="113"/>
      <c r="T156" s="195">
        <f t="shared" si="33"/>
        <v>0</v>
      </c>
      <c r="U156" s="178" t="e">
        <f t="shared" si="34"/>
        <v>#DIV/0!</v>
      </c>
      <c r="V156" s="221">
        <f t="shared" si="35"/>
        <v>0</v>
      </c>
      <c r="W156" s="109" t="str">
        <f t="shared" si="36"/>
        <v/>
      </c>
      <c r="X156" s="109" t="str">
        <f t="shared" si="37"/>
        <v/>
      </c>
      <c r="Y156" s="109" t="str">
        <f t="shared" si="38"/>
        <v/>
      </c>
      <c r="Z156" s="109" t="str">
        <f t="shared" si="38"/>
        <v/>
      </c>
      <c r="AA156" s="202">
        <f t="shared" si="39"/>
        <v>0</v>
      </c>
      <c r="AB156" s="110">
        <f t="shared" si="40"/>
        <v>0</v>
      </c>
      <c r="AC156" s="110">
        <f t="shared" si="41"/>
        <v>0</v>
      </c>
      <c r="AD156" s="175" t="e">
        <f t="shared" si="42"/>
        <v>#DIV/0!</v>
      </c>
    </row>
    <row r="157" spans="6:30" ht="24.75" customHeight="1">
      <c r="F157" s="107"/>
      <c r="G157" s="107"/>
      <c r="H157" s="107"/>
      <c r="I157" s="107"/>
      <c r="J157" s="107"/>
      <c r="K157" s="114">
        <f t="shared" si="30"/>
        <v>0</v>
      </c>
      <c r="L157" s="114">
        <f t="shared" si="31"/>
        <v>0</v>
      </c>
      <c r="M157" s="209">
        <f t="shared" si="29"/>
        <v>0</v>
      </c>
      <c r="N157" s="179"/>
      <c r="O157" s="194">
        <f t="shared" si="32"/>
        <v>0</v>
      </c>
      <c r="P157" s="184"/>
      <c r="Q157" s="115"/>
      <c r="R157" s="184"/>
      <c r="S157" s="113"/>
      <c r="T157" s="195">
        <f t="shared" si="33"/>
        <v>0</v>
      </c>
      <c r="U157" s="178" t="e">
        <f t="shared" si="34"/>
        <v>#DIV/0!</v>
      </c>
      <c r="V157" s="221">
        <f t="shared" si="35"/>
        <v>0</v>
      </c>
      <c r="W157" s="109" t="str">
        <f t="shared" si="36"/>
        <v/>
      </c>
      <c r="X157" s="109" t="str">
        <f t="shared" si="37"/>
        <v/>
      </c>
      <c r="Y157" s="109" t="str">
        <f t="shared" si="38"/>
        <v/>
      </c>
      <c r="Z157" s="109" t="str">
        <f t="shared" si="38"/>
        <v/>
      </c>
      <c r="AA157" s="202">
        <f t="shared" si="39"/>
        <v>0</v>
      </c>
      <c r="AB157" s="110">
        <f t="shared" si="40"/>
        <v>0</v>
      </c>
      <c r="AC157" s="110">
        <f t="shared" si="41"/>
        <v>0</v>
      </c>
      <c r="AD157" s="175" t="e">
        <f t="shared" si="42"/>
        <v>#DIV/0!</v>
      </c>
    </row>
    <row r="158" spans="6:30" ht="24.75" customHeight="1">
      <c r="F158" s="107"/>
      <c r="G158" s="107"/>
      <c r="H158" s="107"/>
      <c r="I158" s="107"/>
      <c r="J158" s="107"/>
      <c r="K158" s="114">
        <f t="shared" si="30"/>
        <v>0</v>
      </c>
      <c r="L158" s="114">
        <f t="shared" si="31"/>
        <v>0</v>
      </c>
      <c r="M158" s="209">
        <f t="shared" si="29"/>
        <v>0</v>
      </c>
      <c r="N158" s="179"/>
      <c r="O158" s="194">
        <f t="shared" si="32"/>
        <v>0</v>
      </c>
      <c r="P158" s="184"/>
      <c r="Q158" s="115"/>
      <c r="R158" s="184"/>
      <c r="S158" s="113"/>
      <c r="T158" s="195">
        <f t="shared" si="33"/>
        <v>0</v>
      </c>
      <c r="U158" s="178" t="e">
        <f t="shared" si="34"/>
        <v>#DIV/0!</v>
      </c>
      <c r="V158" s="221">
        <f t="shared" si="35"/>
        <v>0</v>
      </c>
      <c r="W158" s="109" t="str">
        <f t="shared" si="36"/>
        <v/>
      </c>
      <c r="X158" s="109" t="str">
        <f t="shared" si="37"/>
        <v/>
      </c>
      <c r="Y158" s="109" t="str">
        <f t="shared" si="38"/>
        <v/>
      </c>
      <c r="Z158" s="109" t="str">
        <f t="shared" si="38"/>
        <v/>
      </c>
      <c r="AA158" s="202">
        <f t="shared" si="39"/>
        <v>0</v>
      </c>
      <c r="AB158" s="110">
        <f t="shared" si="40"/>
        <v>0</v>
      </c>
      <c r="AC158" s="110">
        <f t="shared" si="41"/>
        <v>0</v>
      </c>
      <c r="AD158" s="175" t="e">
        <f t="shared" si="42"/>
        <v>#DIV/0!</v>
      </c>
    </row>
    <row r="159" spans="6:30" ht="24.75" customHeight="1">
      <c r="F159" s="107"/>
      <c r="G159" s="107"/>
      <c r="H159" s="107"/>
      <c r="I159" s="107"/>
      <c r="J159" s="107"/>
      <c r="K159" s="114">
        <f t="shared" si="30"/>
        <v>0</v>
      </c>
      <c r="L159" s="114">
        <f t="shared" si="31"/>
        <v>0</v>
      </c>
      <c r="M159" s="209">
        <f t="shared" si="29"/>
        <v>0</v>
      </c>
      <c r="N159" s="179"/>
      <c r="O159" s="194">
        <f t="shared" si="32"/>
        <v>0</v>
      </c>
      <c r="P159" s="184"/>
      <c r="Q159" s="115"/>
      <c r="R159" s="184"/>
      <c r="S159" s="113"/>
      <c r="T159" s="195">
        <f t="shared" si="33"/>
        <v>0</v>
      </c>
      <c r="U159" s="178" t="e">
        <f t="shared" si="34"/>
        <v>#DIV/0!</v>
      </c>
      <c r="V159" s="221">
        <f t="shared" si="35"/>
        <v>0</v>
      </c>
      <c r="W159" s="109" t="str">
        <f t="shared" si="36"/>
        <v/>
      </c>
      <c r="X159" s="109" t="str">
        <f t="shared" si="37"/>
        <v/>
      </c>
      <c r="Y159" s="109" t="str">
        <f t="shared" si="38"/>
        <v/>
      </c>
      <c r="Z159" s="109" t="str">
        <f t="shared" si="38"/>
        <v/>
      </c>
      <c r="AA159" s="202">
        <f t="shared" si="39"/>
        <v>0</v>
      </c>
      <c r="AB159" s="110">
        <f t="shared" si="40"/>
        <v>0</v>
      </c>
      <c r="AC159" s="110">
        <f t="shared" si="41"/>
        <v>0</v>
      </c>
      <c r="AD159" s="175" t="e">
        <f t="shared" si="42"/>
        <v>#DIV/0!</v>
      </c>
    </row>
    <row r="160" spans="6:30" ht="24.75" customHeight="1">
      <c r="F160" s="107"/>
      <c r="G160" s="107"/>
      <c r="H160" s="107"/>
      <c r="I160" s="107"/>
      <c r="J160" s="107"/>
      <c r="K160" s="114">
        <f t="shared" si="30"/>
        <v>0</v>
      </c>
      <c r="L160" s="114">
        <f t="shared" si="31"/>
        <v>0</v>
      </c>
      <c r="M160" s="209">
        <f t="shared" si="29"/>
        <v>0</v>
      </c>
      <c r="N160" s="179"/>
      <c r="O160" s="194">
        <f t="shared" si="32"/>
        <v>0</v>
      </c>
      <c r="P160" s="184"/>
      <c r="Q160" s="115"/>
      <c r="R160" s="184"/>
      <c r="S160" s="113"/>
      <c r="T160" s="195">
        <f t="shared" si="33"/>
        <v>0</v>
      </c>
      <c r="U160" s="178" t="e">
        <f t="shared" si="34"/>
        <v>#DIV/0!</v>
      </c>
      <c r="V160" s="221">
        <f t="shared" si="35"/>
        <v>0</v>
      </c>
      <c r="W160" s="109" t="str">
        <f t="shared" si="36"/>
        <v/>
      </c>
      <c r="X160" s="109" t="str">
        <f t="shared" si="37"/>
        <v/>
      </c>
      <c r="Y160" s="109" t="str">
        <f t="shared" si="38"/>
        <v/>
      </c>
      <c r="Z160" s="109" t="str">
        <f t="shared" si="38"/>
        <v/>
      </c>
      <c r="AA160" s="202">
        <f t="shared" si="39"/>
        <v>0</v>
      </c>
      <c r="AB160" s="110">
        <f t="shared" si="40"/>
        <v>0</v>
      </c>
      <c r="AC160" s="110">
        <f t="shared" si="41"/>
        <v>0</v>
      </c>
      <c r="AD160" s="175" t="e">
        <f t="shared" si="42"/>
        <v>#DIV/0!</v>
      </c>
    </row>
    <row r="161" spans="6:30" ht="24.75" customHeight="1">
      <c r="F161" s="107"/>
      <c r="G161" s="107"/>
      <c r="H161" s="107"/>
      <c r="I161" s="107"/>
      <c r="J161" s="107"/>
      <c r="K161" s="114">
        <f t="shared" si="30"/>
        <v>0</v>
      </c>
      <c r="L161" s="114">
        <f t="shared" si="31"/>
        <v>0</v>
      </c>
      <c r="M161" s="209">
        <f t="shared" si="29"/>
        <v>0</v>
      </c>
      <c r="N161" s="179"/>
      <c r="O161" s="194">
        <f t="shared" si="32"/>
        <v>0</v>
      </c>
      <c r="P161" s="184"/>
      <c r="Q161" s="115"/>
      <c r="R161" s="184"/>
      <c r="S161" s="113"/>
      <c r="T161" s="195">
        <f t="shared" si="33"/>
        <v>0</v>
      </c>
      <c r="U161" s="178" t="e">
        <f t="shared" si="34"/>
        <v>#DIV/0!</v>
      </c>
      <c r="V161" s="221">
        <f t="shared" si="35"/>
        <v>0</v>
      </c>
      <c r="W161" s="109" t="str">
        <f t="shared" si="36"/>
        <v/>
      </c>
      <c r="X161" s="109" t="str">
        <f t="shared" si="37"/>
        <v/>
      </c>
      <c r="Y161" s="109" t="str">
        <f t="shared" si="38"/>
        <v/>
      </c>
      <c r="Z161" s="109" t="str">
        <f t="shared" si="38"/>
        <v/>
      </c>
      <c r="AA161" s="202">
        <f t="shared" si="39"/>
        <v>0</v>
      </c>
      <c r="AB161" s="110">
        <f t="shared" si="40"/>
        <v>0</v>
      </c>
      <c r="AC161" s="110">
        <f t="shared" si="41"/>
        <v>0</v>
      </c>
      <c r="AD161" s="175" t="e">
        <f t="shared" si="42"/>
        <v>#DIV/0!</v>
      </c>
    </row>
    <row r="162" spans="6:30" ht="24.75" customHeight="1">
      <c r="F162" s="107"/>
      <c r="G162" s="107"/>
      <c r="H162" s="107"/>
      <c r="I162" s="107"/>
      <c r="J162" s="107"/>
      <c r="K162" s="114">
        <f t="shared" si="30"/>
        <v>0</v>
      </c>
      <c r="L162" s="114">
        <f t="shared" si="31"/>
        <v>0</v>
      </c>
      <c r="M162" s="209">
        <f t="shared" si="29"/>
        <v>0</v>
      </c>
      <c r="N162" s="179"/>
      <c r="O162" s="194">
        <f t="shared" si="32"/>
        <v>0</v>
      </c>
      <c r="P162" s="184"/>
      <c r="Q162" s="115"/>
      <c r="R162" s="184"/>
      <c r="S162" s="113"/>
      <c r="T162" s="195">
        <f t="shared" si="33"/>
        <v>0</v>
      </c>
      <c r="U162" s="178" t="e">
        <f t="shared" si="34"/>
        <v>#DIV/0!</v>
      </c>
      <c r="V162" s="221">
        <f t="shared" si="35"/>
        <v>0</v>
      </c>
      <c r="W162" s="109" t="str">
        <f t="shared" si="36"/>
        <v/>
      </c>
      <c r="X162" s="109" t="str">
        <f t="shared" si="37"/>
        <v/>
      </c>
      <c r="Y162" s="109" t="str">
        <f t="shared" si="38"/>
        <v/>
      </c>
      <c r="Z162" s="109" t="str">
        <f t="shared" si="38"/>
        <v/>
      </c>
      <c r="AA162" s="202">
        <f t="shared" si="39"/>
        <v>0</v>
      </c>
      <c r="AB162" s="110">
        <f t="shared" si="40"/>
        <v>0</v>
      </c>
      <c r="AC162" s="110">
        <f t="shared" si="41"/>
        <v>0</v>
      </c>
      <c r="AD162" s="175" t="e">
        <f t="shared" si="42"/>
        <v>#DIV/0!</v>
      </c>
    </row>
    <row r="163" spans="6:30" ht="24.75" customHeight="1">
      <c r="F163" s="107"/>
      <c r="G163" s="107"/>
      <c r="H163" s="107"/>
      <c r="I163" s="107"/>
      <c r="J163" s="107"/>
      <c r="K163" s="114">
        <f t="shared" si="30"/>
        <v>0</v>
      </c>
      <c r="L163" s="114">
        <f t="shared" si="31"/>
        <v>0</v>
      </c>
      <c r="M163" s="209">
        <f t="shared" si="29"/>
        <v>0</v>
      </c>
      <c r="N163" s="179"/>
      <c r="O163" s="194">
        <f t="shared" si="32"/>
        <v>0</v>
      </c>
      <c r="P163" s="184"/>
      <c r="Q163" s="115"/>
      <c r="R163" s="184"/>
      <c r="S163" s="113"/>
      <c r="T163" s="195">
        <f t="shared" si="33"/>
        <v>0</v>
      </c>
      <c r="U163" s="178" t="e">
        <f t="shared" si="34"/>
        <v>#DIV/0!</v>
      </c>
      <c r="V163" s="221">
        <f t="shared" si="35"/>
        <v>0</v>
      </c>
      <c r="W163" s="109" t="str">
        <f t="shared" si="36"/>
        <v/>
      </c>
      <c r="X163" s="109" t="str">
        <f t="shared" si="37"/>
        <v/>
      </c>
      <c r="Y163" s="109" t="str">
        <f t="shared" si="38"/>
        <v/>
      </c>
      <c r="Z163" s="109" t="str">
        <f t="shared" si="38"/>
        <v/>
      </c>
      <c r="AA163" s="202">
        <f t="shared" si="39"/>
        <v>0</v>
      </c>
      <c r="AB163" s="110">
        <f t="shared" si="40"/>
        <v>0</v>
      </c>
      <c r="AC163" s="110">
        <f t="shared" si="41"/>
        <v>0</v>
      </c>
      <c r="AD163" s="175" t="e">
        <f t="shared" si="42"/>
        <v>#DIV/0!</v>
      </c>
    </row>
    <row r="164" spans="6:30" ht="24.75" customHeight="1">
      <c r="F164" s="107"/>
      <c r="G164" s="107"/>
      <c r="H164" s="107"/>
      <c r="I164" s="107"/>
      <c r="J164" s="107"/>
      <c r="K164" s="114">
        <f t="shared" si="30"/>
        <v>0</v>
      </c>
      <c r="L164" s="114">
        <f t="shared" si="31"/>
        <v>0</v>
      </c>
      <c r="M164" s="209">
        <f t="shared" si="29"/>
        <v>0</v>
      </c>
      <c r="N164" s="179"/>
      <c r="O164" s="194">
        <f t="shared" si="32"/>
        <v>0</v>
      </c>
      <c r="P164" s="184"/>
      <c r="Q164" s="115"/>
      <c r="R164" s="184"/>
      <c r="S164" s="113"/>
      <c r="T164" s="195">
        <f t="shared" si="33"/>
        <v>0</v>
      </c>
      <c r="U164" s="178" t="e">
        <f t="shared" si="34"/>
        <v>#DIV/0!</v>
      </c>
      <c r="V164" s="221">
        <f t="shared" si="35"/>
        <v>0</v>
      </c>
      <c r="W164" s="109" t="str">
        <f t="shared" si="36"/>
        <v/>
      </c>
      <c r="X164" s="109" t="str">
        <f t="shared" si="37"/>
        <v/>
      </c>
      <c r="Y164" s="109" t="str">
        <f t="shared" si="38"/>
        <v/>
      </c>
      <c r="Z164" s="109" t="str">
        <f t="shared" si="38"/>
        <v/>
      </c>
      <c r="AA164" s="202">
        <f t="shared" si="39"/>
        <v>0</v>
      </c>
      <c r="AB164" s="110">
        <f t="shared" si="40"/>
        <v>0</v>
      </c>
      <c r="AC164" s="110">
        <f t="shared" si="41"/>
        <v>0</v>
      </c>
      <c r="AD164" s="175" t="e">
        <f t="shared" si="42"/>
        <v>#DIV/0!</v>
      </c>
    </row>
    <row r="165" spans="6:30" ht="24.75" customHeight="1">
      <c r="F165" s="107"/>
      <c r="G165" s="107"/>
      <c r="H165" s="107"/>
      <c r="I165" s="107"/>
      <c r="J165" s="107"/>
      <c r="K165" s="114">
        <f t="shared" si="30"/>
        <v>0</v>
      </c>
      <c r="L165" s="114">
        <f t="shared" si="31"/>
        <v>0</v>
      </c>
      <c r="M165" s="209">
        <f t="shared" si="29"/>
        <v>0</v>
      </c>
      <c r="N165" s="179"/>
      <c r="O165" s="194">
        <f t="shared" si="32"/>
        <v>0</v>
      </c>
      <c r="P165" s="184"/>
      <c r="Q165" s="115"/>
      <c r="R165" s="184"/>
      <c r="S165" s="113"/>
      <c r="T165" s="195">
        <f t="shared" si="33"/>
        <v>0</v>
      </c>
      <c r="U165" s="178" t="e">
        <f t="shared" si="34"/>
        <v>#DIV/0!</v>
      </c>
      <c r="V165" s="221">
        <f t="shared" si="35"/>
        <v>0</v>
      </c>
      <c r="W165" s="109" t="str">
        <f t="shared" si="36"/>
        <v/>
      </c>
      <c r="X165" s="109" t="str">
        <f t="shared" si="37"/>
        <v/>
      </c>
      <c r="Y165" s="109" t="str">
        <f t="shared" si="38"/>
        <v/>
      </c>
      <c r="Z165" s="109" t="str">
        <f t="shared" si="38"/>
        <v/>
      </c>
      <c r="AA165" s="202">
        <f t="shared" si="39"/>
        <v>0</v>
      </c>
      <c r="AB165" s="110">
        <f t="shared" si="40"/>
        <v>0</v>
      </c>
      <c r="AC165" s="110">
        <f t="shared" si="41"/>
        <v>0</v>
      </c>
      <c r="AD165" s="175" t="e">
        <f t="shared" si="42"/>
        <v>#DIV/0!</v>
      </c>
    </row>
    <row r="166" spans="6:30" ht="24.75" customHeight="1">
      <c r="F166" s="107"/>
      <c r="G166" s="107"/>
      <c r="H166" s="107"/>
      <c r="I166" s="107"/>
      <c r="J166" s="107"/>
      <c r="K166" s="114">
        <f t="shared" si="30"/>
        <v>0</v>
      </c>
      <c r="L166" s="114">
        <f t="shared" si="31"/>
        <v>0</v>
      </c>
      <c r="M166" s="209">
        <f t="shared" si="29"/>
        <v>0</v>
      </c>
      <c r="N166" s="179"/>
      <c r="O166" s="194">
        <f t="shared" si="32"/>
        <v>0</v>
      </c>
      <c r="P166" s="184"/>
      <c r="Q166" s="115"/>
      <c r="R166" s="184"/>
      <c r="S166" s="113"/>
      <c r="T166" s="195">
        <f t="shared" si="33"/>
        <v>0</v>
      </c>
      <c r="U166" s="178" t="e">
        <f t="shared" si="34"/>
        <v>#DIV/0!</v>
      </c>
      <c r="V166" s="221">
        <f t="shared" si="35"/>
        <v>0</v>
      </c>
      <c r="W166" s="109" t="str">
        <f t="shared" si="36"/>
        <v/>
      </c>
      <c r="X166" s="109" t="str">
        <f t="shared" si="37"/>
        <v/>
      </c>
      <c r="Y166" s="109" t="str">
        <f t="shared" si="38"/>
        <v/>
      </c>
      <c r="Z166" s="109" t="str">
        <f t="shared" si="38"/>
        <v/>
      </c>
      <c r="AA166" s="202">
        <f t="shared" si="39"/>
        <v>0</v>
      </c>
      <c r="AB166" s="110">
        <f t="shared" si="40"/>
        <v>0</v>
      </c>
      <c r="AC166" s="110">
        <f t="shared" si="41"/>
        <v>0</v>
      </c>
      <c r="AD166" s="175" t="e">
        <f t="shared" si="42"/>
        <v>#DIV/0!</v>
      </c>
    </row>
    <row r="167" spans="6:30" ht="24.75" customHeight="1">
      <c r="F167" s="107"/>
      <c r="G167" s="107"/>
      <c r="H167" s="107"/>
      <c r="I167" s="107"/>
      <c r="J167" s="107"/>
      <c r="K167" s="114">
        <f t="shared" si="30"/>
        <v>0</v>
      </c>
      <c r="L167" s="114">
        <f t="shared" si="31"/>
        <v>0</v>
      </c>
      <c r="M167" s="209">
        <f t="shared" si="29"/>
        <v>0</v>
      </c>
      <c r="N167" s="179"/>
      <c r="O167" s="194">
        <f t="shared" si="32"/>
        <v>0</v>
      </c>
      <c r="P167" s="184"/>
      <c r="Q167" s="115"/>
      <c r="R167" s="184"/>
      <c r="S167" s="113"/>
      <c r="T167" s="195">
        <f t="shared" si="33"/>
        <v>0</v>
      </c>
      <c r="U167" s="178" t="e">
        <f t="shared" si="34"/>
        <v>#DIV/0!</v>
      </c>
      <c r="V167" s="221">
        <f t="shared" si="35"/>
        <v>0</v>
      </c>
      <c r="W167" s="109" t="str">
        <f t="shared" si="36"/>
        <v/>
      </c>
      <c r="X167" s="109" t="str">
        <f t="shared" si="37"/>
        <v/>
      </c>
      <c r="Y167" s="109" t="str">
        <f t="shared" si="38"/>
        <v/>
      </c>
      <c r="Z167" s="109" t="str">
        <f t="shared" si="38"/>
        <v/>
      </c>
      <c r="AA167" s="202">
        <f t="shared" si="39"/>
        <v>0</v>
      </c>
      <c r="AB167" s="110">
        <f t="shared" si="40"/>
        <v>0</v>
      </c>
      <c r="AC167" s="110">
        <f t="shared" si="41"/>
        <v>0</v>
      </c>
      <c r="AD167" s="175" t="e">
        <f t="shared" si="42"/>
        <v>#DIV/0!</v>
      </c>
    </row>
    <row r="168" spans="6:30" ht="24.75" customHeight="1">
      <c r="F168" s="107"/>
      <c r="G168" s="107"/>
      <c r="H168" s="107"/>
      <c r="I168" s="107"/>
      <c r="J168" s="107"/>
      <c r="K168" s="114">
        <f t="shared" si="30"/>
        <v>0</v>
      </c>
      <c r="L168" s="114">
        <f t="shared" si="31"/>
        <v>0</v>
      </c>
      <c r="M168" s="209">
        <f t="shared" si="29"/>
        <v>0</v>
      </c>
      <c r="N168" s="179"/>
      <c r="O168" s="194">
        <f t="shared" si="32"/>
        <v>0</v>
      </c>
      <c r="P168" s="184"/>
      <c r="Q168" s="115"/>
      <c r="R168" s="184"/>
      <c r="S168" s="113"/>
      <c r="T168" s="195">
        <f t="shared" si="33"/>
        <v>0</v>
      </c>
      <c r="U168" s="178" t="e">
        <f t="shared" si="34"/>
        <v>#DIV/0!</v>
      </c>
      <c r="V168" s="221">
        <f t="shared" si="35"/>
        <v>0</v>
      </c>
      <c r="W168" s="109" t="str">
        <f t="shared" si="36"/>
        <v/>
      </c>
      <c r="X168" s="109" t="str">
        <f t="shared" si="37"/>
        <v/>
      </c>
      <c r="Y168" s="109" t="str">
        <f t="shared" si="38"/>
        <v/>
      </c>
      <c r="Z168" s="109" t="str">
        <f t="shared" si="38"/>
        <v/>
      </c>
      <c r="AA168" s="202">
        <f t="shared" si="39"/>
        <v>0</v>
      </c>
      <c r="AB168" s="110">
        <f t="shared" si="40"/>
        <v>0</v>
      </c>
      <c r="AC168" s="110">
        <f t="shared" si="41"/>
        <v>0</v>
      </c>
      <c r="AD168" s="175" t="e">
        <f t="shared" si="42"/>
        <v>#DIV/0!</v>
      </c>
    </row>
    <row r="169" spans="6:30" ht="24.75" customHeight="1">
      <c r="F169" s="107"/>
      <c r="G169" s="107"/>
      <c r="H169" s="107"/>
      <c r="I169" s="107"/>
      <c r="J169" s="107"/>
      <c r="K169" s="114">
        <f t="shared" si="30"/>
        <v>0</v>
      </c>
      <c r="L169" s="114">
        <f t="shared" si="31"/>
        <v>0</v>
      </c>
      <c r="M169" s="209">
        <f t="shared" si="29"/>
        <v>0</v>
      </c>
      <c r="N169" s="179"/>
      <c r="O169" s="194">
        <f t="shared" si="32"/>
        <v>0</v>
      </c>
      <c r="P169" s="184"/>
      <c r="Q169" s="115"/>
      <c r="R169" s="184"/>
      <c r="S169" s="113"/>
      <c r="T169" s="195">
        <f t="shared" si="33"/>
        <v>0</v>
      </c>
      <c r="U169" s="178" t="e">
        <f t="shared" si="34"/>
        <v>#DIV/0!</v>
      </c>
      <c r="V169" s="221">
        <f t="shared" si="35"/>
        <v>0</v>
      </c>
      <c r="W169" s="109" t="str">
        <f t="shared" si="36"/>
        <v/>
      </c>
      <c r="X169" s="109" t="str">
        <f t="shared" si="37"/>
        <v/>
      </c>
      <c r="Y169" s="109" t="str">
        <f t="shared" si="38"/>
        <v/>
      </c>
      <c r="Z169" s="109" t="str">
        <f t="shared" si="38"/>
        <v/>
      </c>
      <c r="AA169" s="202">
        <f t="shared" si="39"/>
        <v>0</v>
      </c>
      <c r="AB169" s="110">
        <f t="shared" si="40"/>
        <v>0</v>
      </c>
      <c r="AC169" s="110">
        <f t="shared" si="41"/>
        <v>0</v>
      </c>
      <c r="AD169" s="175" t="e">
        <f t="shared" si="42"/>
        <v>#DIV/0!</v>
      </c>
    </row>
    <row r="170" spans="6:30" ht="24.75" customHeight="1">
      <c r="F170" s="107"/>
      <c r="G170" s="107"/>
      <c r="H170" s="107"/>
      <c r="I170" s="107"/>
      <c r="J170" s="107"/>
      <c r="K170" s="114">
        <f t="shared" si="30"/>
        <v>0</v>
      </c>
      <c r="L170" s="114">
        <f t="shared" si="31"/>
        <v>0</v>
      </c>
      <c r="M170" s="209">
        <f t="shared" si="29"/>
        <v>0</v>
      </c>
      <c r="N170" s="179"/>
      <c r="O170" s="194">
        <f t="shared" si="32"/>
        <v>0</v>
      </c>
      <c r="P170" s="184"/>
      <c r="Q170" s="115"/>
      <c r="R170" s="184"/>
      <c r="S170" s="113"/>
      <c r="T170" s="195">
        <f t="shared" si="33"/>
        <v>0</v>
      </c>
      <c r="U170" s="178" t="e">
        <f t="shared" si="34"/>
        <v>#DIV/0!</v>
      </c>
      <c r="V170" s="221">
        <f t="shared" si="35"/>
        <v>0</v>
      </c>
      <c r="W170" s="109" t="str">
        <f t="shared" si="36"/>
        <v/>
      </c>
      <c r="X170" s="109" t="str">
        <f t="shared" si="37"/>
        <v/>
      </c>
      <c r="Y170" s="109" t="str">
        <f t="shared" si="38"/>
        <v/>
      </c>
      <c r="Z170" s="109" t="str">
        <f t="shared" si="38"/>
        <v/>
      </c>
      <c r="AA170" s="202">
        <f t="shared" si="39"/>
        <v>0</v>
      </c>
      <c r="AB170" s="110">
        <f t="shared" si="40"/>
        <v>0</v>
      </c>
      <c r="AC170" s="110">
        <f t="shared" si="41"/>
        <v>0</v>
      </c>
      <c r="AD170" s="175" t="e">
        <f t="shared" si="42"/>
        <v>#DIV/0!</v>
      </c>
    </row>
    <row r="171" spans="6:30" ht="24.75" customHeight="1">
      <c r="F171" s="107"/>
      <c r="G171" s="107"/>
      <c r="H171" s="107"/>
      <c r="I171" s="107"/>
      <c r="J171" s="107"/>
      <c r="K171" s="114">
        <f t="shared" si="30"/>
        <v>0</v>
      </c>
      <c r="L171" s="114">
        <f t="shared" si="31"/>
        <v>0</v>
      </c>
      <c r="M171" s="209">
        <f t="shared" si="29"/>
        <v>0</v>
      </c>
      <c r="N171" s="179"/>
      <c r="O171" s="194">
        <f t="shared" si="32"/>
        <v>0</v>
      </c>
      <c r="P171" s="184"/>
      <c r="Q171" s="115"/>
      <c r="R171" s="184"/>
      <c r="S171" s="113"/>
      <c r="T171" s="195">
        <f t="shared" si="33"/>
        <v>0</v>
      </c>
      <c r="U171" s="178" t="e">
        <f t="shared" si="34"/>
        <v>#DIV/0!</v>
      </c>
      <c r="V171" s="221">
        <f t="shared" si="35"/>
        <v>0</v>
      </c>
      <c r="W171" s="109" t="str">
        <f t="shared" si="36"/>
        <v/>
      </c>
      <c r="X171" s="109" t="str">
        <f t="shared" si="37"/>
        <v/>
      </c>
      <c r="Y171" s="109" t="str">
        <f t="shared" si="38"/>
        <v/>
      </c>
      <c r="Z171" s="109" t="str">
        <f t="shared" si="38"/>
        <v/>
      </c>
      <c r="AA171" s="202">
        <f t="shared" si="39"/>
        <v>0</v>
      </c>
      <c r="AB171" s="110">
        <f t="shared" si="40"/>
        <v>0</v>
      </c>
      <c r="AC171" s="110">
        <f t="shared" si="41"/>
        <v>0</v>
      </c>
      <c r="AD171" s="175" t="e">
        <f t="shared" si="42"/>
        <v>#DIV/0!</v>
      </c>
    </row>
    <row r="172" spans="6:30" ht="24.75" customHeight="1">
      <c r="F172" s="107"/>
      <c r="G172" s="107"/>
      <c r="H172" s="107"/>
      <c r="I172" s="107"/>
      <c r="J172" s="107"/>
      <c r="K172" s="114">
        <f t="shared" si="30"/>
        <v>0</v>
      </c>
      <c r="L172" s="114">
        <f t="shared" si="31"/>
        <v>0</v>
      </c>
      <c r="M172" s="209">
        <f t="shared" si="29"/>
        <v>0</v>
      </c>
      <c r="N172" s="179"/>
      <c r="O172" s="194">
        <f t="shared" si="32"/>
        <v>0</v>
      </c>
      <c r="P172" s="184"/>
      <c r="Q172" s="115"/>
      <c r="R172" s="184"/>
      <c r="S172" s="113"/>
      <c r="T172" s="195">
        <f t="shared" si="33"/>
        <v>0</v>
      </c>
      <c r="U172" s="178" t="e">
        <f t="shared" si="34"/>
        <v>#DIV/0!</v>
      </c>
      <c r="V172" s="221">
        <f t="shared" si="35"/>
        <v>0</v>
      </c>
      <c r="W172" s="109" t="str">
        <f t="shared" si="36"/>
        <v/>
      </c>
      <c r="X172" s="109" t="str">
        <f t="shared" si="37"/>
        <v/>
      </c>
      <c r="Y172" s="109" t="str">
        <f t="shared" si="38"/>
        <v/>
      </c>
      <c r="Z172" s="109" t="str">
        <f t="shared" si="38"/>
        <v/>
      </c>
      <c r="AA172" s="202">
        <f t="shared" si="39"/>
        <v>0</v>
      </c>
      <c r="AB172" s="110">
        <f t="shared" si="40"/>
        <v>0</v>
      </c>
      <c r="AC172" s="110">
        <f t="shared" si="41"/>
        <v>0</v>
      </c>
      <c r="AD172" s="175" t="e">
        <f t="shared" si="42"/>
        <v>#DIV/0!</v>
      </c>
    </row>
    <row r="173" spans="6:30" ht="24.75" customHeight="1">
      <c r="F173" s="107"/>
      <c r="G173" s="107"/>
      <c r="H173" s="107"/>
      <c r="I173" s="107"/>
      <c r="J173" s="107"/>
      <c r="K173" s="114">
        <f t="shared" si="30"/>
        <v>0</v>
      </c>
      <c r="L173" s="114">
        <f t="shared" si="31"/>
        <v>0</v>
      </c>
      <c r="M173" s="209">
        <f t="shared" si="29"/>
        <v>0</v>
      </c>
      <c r="N173" s="179"/>
      <c r="O173" s="194">
        <f t="shared" si="32"/>
        <v>0</v>
      </c>
      <c r="P173" s="184"/>
      <c r="Q173" s="115"/>
      <c r="R173" s="184"/>
      <c r="S173" s="113"/>
      <c r="T173" s="195">
        <f t="shared" si="33"/>
        <v>0</v>
      </c>
      <c r="U173" s="178" t="e">
        <f t="shared" si="34"/>
        <v>#DIV/0!</v>
      </c>
      <c r="V173" s="221">
        <f t="shared" si="35"/>
        <v>0</v>
      </c>
      <c r="W173" s="109" t="str">
        <f t="shared" si="36"/>
        <v/>
      </c>
      <c r="X173" s="109" t="str">
        <f t="shared" si="37"/>
        <v/>
      </c>
      <c r="Y173" s="109" t="str">
        <f t="shared" si="38"/>
        <v/>
      </c>
      <c r="Z173" s="109" t="str">
        <f t="shared" si="38"/>
        <v/>
      </c>
      <c r="AA173" s="202">
        <f t="shared" si="39"/>
        <v>0</v>
      </c>
      <c r="AB173" s="110">
        <f t="shared" si="40"/>
        <v>0</v>
      </c>
      <c r="AC173" s="110">
        <f t="shared" si="41"/>
        <v>0</v>
      </c>
      <c r="AD173" s="175" t="e">
        <f t="shared" si="42"/>
        <v>#DIV/0!</v>
      </c>
    </row>
    <row r="174" spans="6:30" ht="24.75" customHeight="1">
      <c r="F174" s="107"/>
      <c r="G174" s="107"/>
      <c r="H174" s="107"/>
      <c r="I174" s="107"/>
      <c r="J174" s="107"/>
      <c r="K174" s="114">
        <f t="shared" si="30"/>
        <v>0</v>
      </c>
      <c r="L174" s="114">
        <f t="shared" si="31"/>
        <v>0</v>
      </c>
      <c r="M174" s="209">
        <f t="shared" si="29"/>
        <v>0</v>
      </c>
      <c r="N174" s="179"/>
      <c r="O174" s="194">
        <f t="shared" si="32"/>
        <v>0</v>
      </c>
      <c r="P174" s="184"/>
      <c r="Q174" s="115"/>
      <c r="R174" s="184"/>
      <c r="S174" s="113"/>
      <c r="T174" s="195">
        <f t="shared" si="33"/>
        <v>0</v>
      </c>
      <c r="U174" s="178" t="e">
        <f t="shared" si="34"/>
        <v>#DIV/0!</v>
      </c>
      <c r="V174" s="221">
        <f t="shared" si="35"/>
        <v>0</v>
      </c>
      <c r="W174" s="109" t="str">
        <f t="shared" si="36"/>
        <v/>
      </c>
      <c r="X174" s="109" t="str">
        <f t="shared" si="37"/>
        <v/>
      </c>
      <c r="Y174" s="109" t="str">
        <f t="shared" si="38"/>
        <v/>
      </c>
      <c r="Z174" s="109" t="str">
        <f t="shared" si="38"/>
        <v/>
      </c>
      <c r="AA174" s="202">
        <f t="shared" si="39"/>
        <v>0</v>
      </c>
      <c r="AB174" s="110">
        <f t="shared" si="40"/>
        <v>0</v>
      </c>
      <c r="AC174" s="110">
        <f t="shared" si="41"/>
        <v>0</v>
      </c>
      <c r="AD174" s="175" t="e">
        <f t="shared" si="42"/>
        <v>#DIV/0!</v>
      </c>
    </row>
    <row r="175" spans="6:30" ht="24.75" customHeight="1">
      <c r="F175" s="107"/>
      <c r="G175" s="107"/>
      <c r="H175" s="107"/>
      <c r="I175" s="107"/>
      <c r="J175" s="107"/>
      <c r="K175" s="114">
        <f t="shared" si="30"/>
        <v>0</v>
      </c>
      <c r="L175" s="114">
        <f t="shared" si="31"/>
        <v>0</v>
      </c>
      <c r="M175" s="209">
        <f t="shared" si="29"/>
        <v>0</v>
      </c>
      <c r="N175" s="179"/>
      <c r="O175" s="194">
        <f t="shared" si="32"/>
        <v>0</v>
      </c>
      <c r="P175" s="184"/>
      <c r="Q175" s="115"/>
      <c r="R175" s="184"/>
      <c r="S175" s="113"/>
      <c r="T175" s="195">
        <f t="shared" si="33"/>
        <v>0</v>
      </c>
      <c r="U175" s="178" t="e">
        <f t="shared" si="34"/>
        <v>#DIV/0!</v>
      </c>
      <c r="V175" s="221">
        <f t="shared" si="35"/>
        <v>0</v>
      </c>
      <c r="W175" s="109" t="str">
        <f t="shared" si="36"/>
        <v/>
      </c>
      <c r="X175" s="109" t="str">
        <f t="shared" si="37"/>
        <v/>
      </c>
      <c r="Y175" s="109" t="str">
        <f t="shared" si="38"/>
        <v/>
      </c>
      <c r="Z175" s="109" t="str">
        <f t="shared" si="38"/>
        <v/>
      </c>
      <c r="AA175" s="202">
        <f t="shared" si="39"/>
        <v>0</v>
      </c>
      <c r="AB175" s="110">
        <f t="shared" si="40"/>
        <v>0</v>
      </c>
      <c r="AC175" s="110">
        <f t="shared" si="41"/>
        <v>0</v>
      </c>
      <c r="AD175" s="175" t="e">
        <f t="shared" si="42"/>
        <v>#DIV/0!</v>
      </c>
    </row>
    <row r="176" spans="6:30" ht="24.75" customHeight="1">
      <c r="F176" s="107"/>
      <c r="G176" s="107"/>
      <c r="H176" s="107"/>
      <c r="I176" s="107"/>
      <c r="J176" s="107"/>
      <c r="K176" s="114">
        <f t="shared" si="30"/>
        <v>0</v>
      </c>
      <c r="L176" s="114">
        <f t="shared" si="31"/>
        <v>0</v>
      </c>
      <c r="M176" s="209">
        <f t="shared" si="29"/>
        <v>0</v>
      </c>
      <c r="N176" s="179"/>
      <c r="O176" s="194">
        <f t="shared" si="32"/>
        <v>0</v>
      </c>
      <c r="P176" s="184"/>
      <c r="Q176" s="115"/>
      <c r="R176" s="184"/>
      <c r="S176" s="113"/>
      <c r="T176" s="195">
        <f t="shared" si="33"/>
        <v>0</v>
      </c>
      <c r="U176" s="178" t="e">
        <f t="shared" si="34"/>
        <v>#DIV/0!</v>
      </c>
      <c r="V176" s="221">
        <f t="shared" si="35"/>
        <v>0</v>
      </c>
      <c r="W176" s="109" t="str">
        <f t="shared" si="36"/>
        <v/>
      </c>
      <c r="X176" s="109" t="str">
        <f t="shared" si="37"/>
        <v/>
      </c>
      <c r="Y176" s="109" t="str">
        <f t="shared" si="38"/>
        <v/>
      </c>
      <c r="Z176" s="109" t="str">
        <f t="shared" si="38"/>
        <v/>
      </c>
      <c r="AA176" s="202">
        <f t="shared" si="39"/>
        <v>0</v>
      </c>
      <c r="AB176" s="110">
        <f t="shared" si="40"/>
        <v>0</v>
      </c>
      <c r="AC176" s="110">
        <f t="shared" si="41"/>
        <v>0</v>
      </c>
      <c r="AD176" s="175" t="e">
        <f t="shared" si="42"/>
        <v>#DIV/0!</v>
      </c>
    </row>
    <row r="177" spans="6:30" ht="24.75" customHeight="1">
      <c r="F177" s="107"/>
      <c r="G177" s="107"/>
      <c r="H177" s="107"/>
      <c r="I177" s="107"/>
      <c r="J177" s="107"/>
      <c r="K177" s="114">
        <f t="shared" si="30"/>
        <v>0</v>
      </c>
      <c r="L177" s="114">
        <f t="shared" si="31"/>
        <v>0</v>
      </c>
      <c r="M177" s="209">
        <f t="shared" si="29"/>
        <v>0</v>
      </c>
      <c r="N177" s="179"/>
      <c r="O177" s="194">
        <f t="shared" si="32"/>
        <v>0</v>
      </c>
      <c r="P177" s="184"/>
      <c r="Q177" s="115"/>
      <c r="R177" s="184"/>
      <c r="S177" s="113"/>
      <c r="T177" s="195">
        <f t="shared" si="33"/>
        <v>0</v>
      </c>
      <c r="U177" s="178" t="e">
        <f t="shared" si="34"/>
        <v>#DIV/0!</v>
      </c>
      <c r="V177" s="221">
        <f t="shared" si="35"/>
        <v>0</v>
      </c>
      <c r="W177" s="109" t="str">
        <f t="shared" si="36"/>
        <v/>
      </c>
      <c r="X177" s="109" t="str">
        <f t="shared" si="37"/>
        <v/>
      </c>
      <c r="Y177" s="109" t="str">
        <f t="shared" si="38"/>
        <v/>
      </c>
      <c r="Z177" s="109" t="str">
        <f t="shared" si="38"/>
        <v/>
      </c>
      <c r="AA177" s="202">
        <f t="shared" si="39"/>
        <v>0</v>
      </c>
      <c r="AB177" s="110">
        <f t="shared" si="40"/>
        <v>0</v>
      </c>
      <c r="AC177" s="110">
        <f t="shared" si="41"/>
        <v>0</v>
      </c>
      <c r="AD177" s="175" t="e">
        <f t="shared" si="42"/>
        <v>#DIV/0!</v>
      </c>
    </row>
    <row r="178" spans="6:30" ht="24.75" customHeight="1">
      <c r="F178" s="107"/>
      <c r="G178" s="107"/>
      <c r="H178" s="107"/>
      <c r="I178" s="107"/>
      <c r="J178" s="107"/>
      <c r="K178" s="114">
        <f t="shared" si="30"/>
        <v>0</v>
      </c>
      <c r="L178" s="114">
        <f t="shared" si="31"/>
        <v>0</v>
      </c>
      <c r="M178" s="209">
        <f t="shared" si="29"/>
        <v>0</v>
      </c>
      <c r="N178" s="179"/>
      <c r="O178" s="194">
        <f t="shared" si="32"/>
        <v>0</v>
      </c>
      <c r="P178" s="184"/>
      <c r="Q178" s="115"/>
      <c r="R178" s="184"/>
      <c r="S178" s="113"/>
      <c r="T178" s="195">
        <f t="shared" si="33"/>
        <v>0</v>
      </c>
      <c r="U178" s="178" t="e">
        <f t="shared" si="34"/>
        <v>#DIV/0!</v>
      </c>
      <c r="V178" s="221">
        <f t="shared" si="35"/>
        <v>0</v>
      </c>
      <c r="W178" s="109" t="str">
        <f t="shared" si="36"/>
        <v/>
      </c>
      <c r="X178" s="109" t="str">
        <f t="shared" si="37"/>
        <v/>
      </c>
      <c r="Y178" s="109" t="str">
        <f t="shared" si="38"/>
        <v/>
      </c>
      <c r="Z178" s="109" t="str">
        <f t="shared" si="38"/>
        <v/>
      </c>
      <c r="AA178" s="202">
        <f t="shared" si="39"/>
        <v>0</v>
      </c>
      <c r="AB178" s="110">
        <f t="shared" si="40"/>
        <v>0</v>
      </c>
      <c r="AC178" s="110">
        <f t="shared" si="41"/>
        <v>0</v>
      </c>
      <c r="AD178" s="175" t="e">
        <f t="shared" si="42"/>
        <v>#DIV/0!</v>
      </c>
    </row>
    <row r="179" spans="6:30" ht="24.75" customHeight="1">
      <c r="F179" s="107"/>
      <c r="G179" s="107"/>
      <c r="H179" s="107"/>
      <c r="I179" s="107"/>
      <c r="J179" s="107"/>
      <c r="K179" s="114">
        <f t="shared" si="30"/>
        <v>0</v>
      </c>
      <c r="L179" s="114">
        <f t="shared" si="31"/>
        <v>0</v>
      </c>
      <c r="M179" s="209">
        <f t="shared" si="29"/>
        <v>0</v>
      </c>
      <c r="N179" s="179"/>
      <c r="O179" s="194">
        <f t="shared" si="32"/>
        <v>0</v>
      </c>
      <c r="P179" s="184"/>
      <c r="Q179" s="115"/>
      <c r="R179" s="184"/>
      <c r="S179" s="113"/>
      <c r="T179" s="195">
        <f t="shared" si="33"/>
        <v>0</v>
      </c>
      <c r="U179" s="178" t="e">
        <f t="shared" si="34"/>
        <v>#DIV/0!</v>
      </c>
      <c r="V179" s="221">
        <f t="shared" si="35"/>
        <v>0</v>
      </c>
      <c r="W179" s="109" t="str">
        <f t="shared" si="36"/>
        <v/>
      </c>
      <c r="X179" s="109" t="str">
        <f t="shared" si="37"/>
        <v/>
      </c>
      <c r="Y179" s="109" t="str">
        <f t="shared" si="38"/>
        <v/>
      </c>
      <c r="Z179" s="109" t="str">
        <f t="shared" si="38"/>
        <v/>
      </c>
      <c r="AA179" s="202">
        <f t="shared" si="39"/>
        <v>0</v>
      </c>
      <c r="AB179" s="110">
        <f t="shared" si="40"/>
        <v>0</v>
      </c>
      <c r="AC179" s="110">
        <f t="shared" si="41"/>
        <v>0</v>
      </c>
      <c r="AD179" s="175" t="e">
        <f t="shared" si="42"/>
        <v>#DIV/0!</v>
      </c>
    </row>
    <row r="180" spans="6:30" ht="24.75" customHeight="1">
      <c r="F180" s="107"/>
      <c r="G180" s="107"/>
      <c r="H180" s="107"/>
      <c r="I180" s="107"/>
      <c r="J180" s="107"/>
      <c r="K180" s="114">
        <f t="shared" si="30"/>
        <v>0</v>
      </c>
      <c r="L180" s="114">
        <f t="shared" si="31"/>
        <v>0</v>
      </c>
      <c r="M180" s="209">
        <f t="shared" si="29"/>
        <v>0</v>
      </c>
      <c r="N180" s="179"/>
      <c r="O180" s="194">
        <f t="shared" si="32"/>
        <v>0</v>
      </c>
      <c r="P180" s="184"/>
      <c r="Q180" s="115"/>
      <c r="R180" s="184"/>
      <c r="S180" s="113"/>
      <c r="T180" s="195">
        <f t="shared" si="33"/>
        <v>0</v>
      </c>
      <c r="U180" s="178" t="e">
        <f t="shared" si="34"/>
        <v>#DIV/0!</v>
      </c>
      <c r="V180" s="221">
        <f t="shared" si="35"/>
        <v>0</v>
      </c>
      <c r="W180" s="109" t="str">
        <f t="shared" si="36"/>
        <v/>
      </c>
      <c r="X180" s="109" t="str">
        <f t="shared" si="37"/>
        <v/>
      </c>
      <c r="Y180" s="109" t="str">
        <f t="shared" si="38"/>
        <v/>
      </c>
      <c r="Z180" s="109" t="str">
        <f t="shared" si="38"/>
        <v/>
      </c>
      <c r="AA180" s="202">
        <f t="shared" si="39"/>
        <v>0</v>
      </c>
      <c r="AB180" s="110">
        <f t="shared" si="40"/>
        <v>0</v>
      </c>
      <c r="AC180" s="110">
        <f t="shared" si="41"/>
        <v>0</v>
      </c>
      <c r="AD180" s="175" t="e">
        <f t="shared" si="42"/>
        <v>#DIV/0!</v>
      </c>
    </row>
    <row r="181" spans="6:30" ht="24.75" customHeight="1">
      <c r="F181" s="107"/>
      <c r="G181" s="107"/>
      <c r="H181" s="107"/>
      <c r="I181" s="107"/>
      <c r="J181" s="107"/>
      <c r="K181" s="114">
        <f t="shared" si="30"/>
        <v>0</v>
      </c>
      <c r="L181" s="114">
        <f t="shared" si="31"/>
        <v>0</v>
      </c>
      <c r="M181" s="209">
        <f t="shared" si="29"/>
        <v>0</v>
      </c>
      <c r="N181" s="179"/>
      <c r="O181" s="194">
        <f t="shared" si="32"/>
        <v>0</v>
      </c>
      <c r="P181" s="184"/>
      <c r="Q181" s="115"/>
      <c r="R181" s="184"/>
      <c r="S181" s="113"/>
      <c r="T181" s="195">
        <f t="shared" si="33"/>
        <v>0</v>
      </c>
      <c r="U181" s="178" t="e">
        <f t="shared" si="34"/>
        <v>#DIV/0!</v>
      </c>
      <c r="V181" s="221">
        <f t="shared" si="35"/>
        <v>0</v>
      </c>
      <c r="W181" s="109" t="str">
        <f t="shared" si="36"/>
        <v/>
      </c>
      <c r="X181" s="109" t="str">
        <f t="shared" si="37"/>
        <v/>
      </c>
      <c r="Y181" s="109" t="str">
        <f t="shared" si="38"/>
        <v/>
      </c>
      <c r="Z181" s="109" t="str">
        <f t="shared" si="38"/>
        <v/>
      </c>
      <c r="AA181" s="202">
        <f t="shared" si="39"/>
        <v>0</v>
      </c>
      <c r="AB181" s="110">
        <f t="shared" si="40"/>
        <v>0</v>
      </c>
      <c r="AC181" s="110">
        <f t="shared" si="41"/>
        <v>0</v>
      </c>
      <c r="AD181" s="175" t="e">
        <f t="shared" si="42"/>
        <v>#DIV/0!</v>
      </c>
    </row>
    <row r="182" spans="6:30" ht="24.75" customHeight="1">
      <c r="F182" s="107"/>
      <c r="G182" s="107"/>
      <c r="H182" s="107"/>
      <c r="I182" s="107"/>
      <c r="J182" s="107"/>
      <c r="K182" s="114">
        <f t="shared" si="30"/>
        <v>0</v>
      </c>
      <c r="L182" s="114">
        <f t="shared" si="31"/>
        <v>0</v>
      </c>
      <c r="M182" s="209">
        <f t="shared" si="29"/>
        <v>0</v>
      </c>
      <c r="N182" s="179"/>
      <c r="O182" s="194">
        <f t="shared" si="32"/>
        <v>0</v>
      </c>
      <c r="P182" s="184"/>
      <c r="Q182" s="115"/>
      <c r="R182" s="184"/>
      <c r="S182" s="113"/>
      <c r="T182" s="195">
        <f t="shared" si="33"/>
        <v>0</v>
      </c>
      <c r="U182" s="178" t="e">
        <f t="shared" si="34"/>
        <v>#DIV/0!</v>
      </c>
      <c r="V182" s="221">
        <f t="shared" si="35"/>
        <v>0</v>
      </c>
      <c r="W182" s="109" t="str">
        <f t="shared" si="36"/>
        <v/>
      </c>
      <c r="X182" s="109" t="str">
        <f t="shared" si="37"/>
        <v/>
      </c>
      <c r="Y182" s="109" t="str">
        <f t="shared" si="38"/>
        <v/>
      </c>
      <c r="Z182" s="109" t="str">
        <f t="shared" si="38"/>
        <v/>
      </c>
      <c r="AA182" s="202">
        <f t="shared" si="39"/>
        <v>0</v>
      </c>
      <c r="AB182" s="110">
        <f t="shared" si="40"/>
        <v>0</v>
      </c>
      <c r="AC182" s="110">
        <f t="shared" si="41"/>
        <v>0</v>
      </c>
      <c r="AD182" s="175" t="e">
        <f t="shared" si="42"/>
        <v>#DIV/0!</v>
      </c>
    </row>
    <row r="183" spans="6:30" ht="24.75" customHeight="1">
      <c r="F183" s="107"/>
      <c r="G183" s="107"/>
      <c r="H183" s="107"/>
      <c r="I183" s="107"/>
      <c r="J183" s="107"/>
      <c r="K183" s="114">
        <f t="shared" si="30"/>
        <v>0</v>
      </c>
      <c r="L183" s="114">
        <f t="shared" si="31"/>
        <v>0</v>
      </c>
      <c r="M183" s="209">
        <f t="shared" si="29"/>
        <v>0</v>
      </c>
      <c r="N183" s="179"/>
      <c r="O183" s="194">
        <f t="shared" si="32"/>
        <v>0</v>
      </c>
      <c r="P183" s="184"/>
      <c r="Q183" s="115"/>
      <c r="R183" s="184"/>
      <c r="S183" s="113"/>
      <c r="T183" s="195">
        <f t="shared" si="33"/>
        <v>0</v>
      </c>
      <c r="U183" s="178" t="e">
        <f t="shared" si="34"/>
        <v>#DIV/0!</v>
      </c>
      <c r="V183" s="221">
        <f t="shared" si="35"/>
        <v>0</v>
      </c>
      <c r="W183" s="109" t="str">
        <f t="shared" si="36"/>
        <v/>
      </c>
      <c r="X183" s="109" t="str">
        <f t="shared" si="37"/>
        <v/>
      </c>
      <c r="Y183" s="109" t="str">
        <f t="shared" si="38"/>
        <v/>
      </c>
      <c r="Z183" s="109" t="str">
        <f t="shared" si="38"/>
        <v/>
      </c>
      <c r="AA183" s="202">
        <f t="shared" si="39"/>
        <v>0</v>
      </c>
      <c r="AB183" s="110">
        <f t="shared" si="40"/>
        <v>0</v>
      </c>
      <c r="AC183" s="110">
        <f t="shared" si="41"/>
        <v>0</v>
      </c>
      <c r="AD183" s="175" t="e">
        <f t="shared" si="42"/>
        <v>#DIV/0!</v>
      </c>
    </row>
    <row r="184" spans="6:30" ht="24.75" customHeight="1">
      <c r="F184" s="107"/>
      <c r="G184" s="107"/>
      <c r="H184" s="107"/>
      <c r="I184" s="107"/>
      <c r="J184" s="107"/>
      <c r="K184" s="114">
        <f t="shared" si="30"/>
        <v>0</v>
      </c>
      <c r="L184" s="114">
        <f t="shared" si="31"/>
        <v>0</v>
      </c>
      <c r="M184" s="209">
        <f t="shared" si="29"/>
        <v>0</v>
      </c>
      <c r="N184" s="179"/>
      <c r="O184" s="194">
        <f t="shared" si="32"/>
        <v>0</v>
      </c>
      <c r="P184" s="184"/>
      <c r="Q184" s="115"/>
      <c r="R184" s="184"/>
      <c r="S184" s="113"/>
      <c r="T184" s="195">
        <f t="shared" si="33"/>
        <v>0</v>
      </c>
      <c r="U184" s="178" t="e">
        <f t="shared" si="34"/>
        <v>#DIV/0!</v>
      </c>
      <c r="V184" s="221">
        <f t="shared" si="35"/>
        <v>0</v>
      </c>
      <c r="W184" s="109" t="str">
        <f t="shared" si="36"/>
        <v/>
      </c>
      <c r="X184" s="109" t="str">
        <f t="shared" si="37"/>
        <v/>
      </c>
      <c r="Y184" s="109" t="str">
        <f t="shared" si="38"/>
        <v/>
      </c>
      <c r="Z184" s="109" t="str">
        <f t="shared" si="38"/>
        <v/>
      </c>
      <c r="AA184" s="202">
        <f t="shared" si="39"/>
        <v>0</v>
      </c>
      <c r="AB184" s="110">
        <f t="shared" si="40"/>
        <v>0</v>
      </c>
      <c r="AC184" s="110">
        <f t="shared" si="41"/>
        <v>0</v>
      </c>
      <c r="AD184" s="175" t="e">
        <f t="shared" si="42"/>
        <v>#DIV/0!</v>
      </c>
    </row>
    <row r="185" spans="6:30" ht="24.75" customHeight="1">
      <c r="F185" s="107"/>
      <c r="G185" s="107"/>
      <c r="H185" s="107"/>
      <c r="I185" s="107"/>
      <c r="J185" s="107"/>
      <c r="K185" s="114">
        <f t="shared" si="30"/>
        <v>0</v>
      </c>
      <c r="L185" s="114">
        <f t="shared" si="31"/>
        <v>0</v>
      </c>
      <c r="M185" s="209">
        <f t="shared" si="29"/>
        <v>0</v>
      </c>
      <c r="N185" s="179"/>
      <c r="O185" s="194">
        <f t="shared" si="32"/>
        <v>0</v>
      </c>
      <c r="P185" s="184"/>
      <c r="Q185" s="115"/>
      <c r="R185" s="184"/>
      <c r="S185" s="113"/>
      <c r="T185" s="195">
        <f t="shared" si="33"/>
        <v>0</v>
      </c>
      <c r="U185" s="178" t="e">
        <f t="shared" si="34"/>
        <v>#DIV/0!</v>
      </c>
      <c r="V185" s="221">
        <f t="shared" si="35"/>
        <v>0</v>
      </c>
      <c r="W185" s="109" t="str">
        <f t="shared" si="36"/>
        <v/>
      </c>
      <c r="X185" s="109" t="str">
        <f t="shared" si="37"/>
        <v/>
      </c>
      <c r="Y185" s="109" t="str">
        <f t="shared" si="38"/>
        <v/>
      </c>
      <c r="Z185" s="109" t="str">
        <f t="shared" si="38"/>
        <v/>
      </c>
      <c r="AA185" s="202">
        <f t="shared" si="39"/>
        <v>0</v>
      </c>
      <c r="AB185" s="110">
        <f t="shared" si="40"/>
        <v>0</v>
      </c>
      <c r="AC185" s="110">
        <f t="shared" si="41"/>
        <v>0</v>
      </c>
      <c r="AD185" s="175" t="e">
        <f t="shared" si="42"/>
        <v>#DIV/0!</v>
      </c>
    </row>
    <row r="186" spans="6:30" ht="24.75" customHeight="1">
      <c r="F186" s="107"/>
      <c r="G186" s="107"/>
      <c r="H186" s="107"/>
      <c r="I186" s="107"/>
      <c r="J186" s="107"/>
      <c r="K186" s="114">
        <f t="shared" si="30"/>
        <v>0</v>
      </c>
      <c r="L186" s="114">
        <f t="shared" si="31"/>
        <v>0</v>
      </c>
      <c r="M186" s="209">
        <f t="shared" si="29"/>
        <v>0</v>
      </c>
      <c r="N186" s="179"/>
      <c r="O186" s="194">
        <f t="shared" si="32"/>
        <v>0</v>
      </c>
      <c r="P186" s="184"/>
      <c r="Q186" s="115"/>
      <c r="R186" s="184"/>
      <c r="S186" s="113"/>
      <c r="T186" s="195">
        <f t="shared" si="33"/>
        <v>0</v>
      </c>
      <c r="U186" s="178" t="e">
        <f t="shared" si="34"/>
        <v>#DIV/0!</v>
      </c>
      <c r="V186" s="221">
        <f t="shared" si="35"/>
        <v>0</v>
      </c>
      <c r="W186" s="109" t="str">
        <f t="shared" si="36"/>
        <v/>
      </c>
      <c r="X186" s="109" t="str">
        <f t="shared" si="37"/>
        <v/>
      </c>
      <c r="Y186" s="109" t="str">
        <f t="shared" si="38"/>
        <v/>
      </c>
      <c r="Z186" s="109" t="str">
        <f t="shared" si="38"/>
        <v/>
      </c>
      <c r="AA186" s="202">
        <f t="shared" si="39"/>
        <v>0</v>
      </c>
      <c r="AB186" s="110">
        <f t="shared" si="40"/>
        <v>0</v>
      </c>
      <c r="AC186" s="110">
        <f t="shared" si="41"/>
        <v>0</v>
      </c>
      <c r="AD186" s="175" t="e">
        <f t="shared" si="42"/>
        <v>#DIV/0!</v>
      </c>
    </row>
    <row r="187" spans="6:30" ht="24.75" customHeight="1">
      <c r="F187" s="107"/>
      <c r="G187" s="107"/>
      <c r="H187" s="107"/>
      <c r="I187" s="107"/>
      <c r="J187" s="107"/>
      <c r="K187" s="114">
        <f t="shared" si="30"/>
        <v>0</v>
      </c>
      <c r="L187" s="114">
        <f t="shared" si="31"/>
        <v>0</v>
      </c>
      <c r="M187" s="209">
        <f t="shared" si="29"/>
        <v>0</v>
      </c>
      <c r="N187" s="179"/>
      <c r="O187" s="194">
        <f t="shared" si="32"/>
        <v>0</v>
      </c>
      <c r="P187" s="184"/>
      <c r="Q187" s="115"/>
      <c r="R187" s="184"/>
      <c r="S187" s="113"/>
      <c r="T187" s="195">
        <f t="shared" si="33"/>
        <v>0</v>
      </c>
      <c r="U187" s="178" t="e">
        <f t="shared" si="34"/>
        <v>#DIV/0!</v>
      </c>
      <c r="V187" s="221">
        <f t="shared" si="35"/>
        <v>0</v>
      </c>
      <c r="W187" s="109" t="str">
        <f t="shared" si="36"/>
        <v/>
      </c>
      <c r="X187" s="109" t="str">
        <f t="shared" si="37"/>
        <v/>
      </c>
      <c r="Y187" s="109" t="str">
        <f t="shared" si="38"/>
        <v/>
      </c>
      <c r="Z187" s="109" t="str">
        <f t="shared" si="38"/>
        <v/>
      </c>
      <c r="AA187" s="202">
        <f t="shared" si="39"/>
        <v>0</v>
      </c>
      <c r="AB187" s="110">
        <f t="shared" si="40"/>
        <v>0</v>
      </c>
      <c r="AC187" s="110">
        <f t="shared" si="41"/>
        <v>0</v>
      </c>
      <c r="AD187" s="175" t="e">
        <f t="shared" si="42"/>
        <v>#DIV/0!</v>
      </c>
    </row>
    <row r="188" spans="6:30" ht="24.75" customHeight="1">
      <c r="F188" s="107"/>
      <c r="G188" s="107"/>
      <c r="H188" s="107"/>
      <c r="I188" s="107"/>
      <c r="J188" s="107"/>
      <c r="K188" s="114">
        <f t="shared" si="30"/>
        <v>0</v>
      </c>
      <c r="L188" s="114">
        <f t="shared" si="31"/>
        <v>0</v>
      </c>
      <c r="M188" s="209">
        <f t="shared" si="29"/>
        <v>0</v>
      </c>
      <c r="N188" s="179"/>
      <c r="O188" s="194">
        <f t="shared" si="32"/>
        <v>0</v>
      </c>
      <c r="P188" s="184"/>
      <c r="Q188" s="115"/>
      <c r="R188" s="184"/>
      <c r="S188" s="113"/>
      <c r="T188" s="195">
        <f t="shared" si="33"/>
        <v>0</v>
      </c>
      <c r="U188" s="178" t="e">
        <f t="shared" si="34"/>
        <v>#DIV/0!</v>
      </c>
      <c r="V188" s="221">
        <f t="shared" si="35"/>
        <v>0</v>
      </c>
      <c r="W188" s="109" t="str">
        <f t="shared" si="36"/>
        <v/>
      </c>
      <c r="X188" s="109" t="str">
        <f t="shared" si="37"/>
        <v/>
      </c>
      <c r="Y188" s="109" t="str">
        <f t="shared" si="38"/>
        <v/>
      </c>
      <c r="Z188" s="109" t="str">
        <f t="shared" si="38"/>
        <v/>
      </c>
      <c r="AA188" s="202">
        <f t="shared" si="39"/>
        <v>0</v>
      </c>
      <c r="AB188" s="110">
        <f t="shared" si="40"/>
        <v>0</v>
      </c>
      <c r="AC188" s="110">
        <f t="shared" si="41"/>
        <v>0</v>
      </c>
      <c r="AD188" s="175" t="e">
        <f t="shared" si="42"/>
        <v>#DIV/0!</v>
      </c>
    </row>
    <row r="189" spans="6:30" ht="24.75" customHeight="1">
      <c r="F189" s="107"/>
      <c r="G189" s="107"/>
      <c r="H189" s="107"/>
      <c r="I189" s="107"/>
      <c r="J189" s="107"/>
      <c r="K189" s="114">
        <f t="shared" si="30"/>
        <v>0</v>
      </c>
      <c r="L189" s="114">
        <f t="shared" si="31"/>
        <v>0</v>
      </c>
      <c r="M189" s="209">
        <f t="shared" si="29"/>
        <v>0</v>
      </c>
      <c r="N189" s="179"/>
      <c r="O189" s="194">
        <f t="shared" si="32"/>
        <v>0</v>
      </c>
      <c r="P189" s="184"/>
      <c r="Q189" s="115"/>
      <c r="R189" s="184"/>
      <c r="S189" s="113"/>
      <c r="T189" s="195">
        <f t="shared" si="33"/>
        <v>0</v>
      </c>
      <c r="U189" s="178" t="e">
        <f t="shared" si="34"/>
        <v>#DIV/0!</v>
      </c>
      <c r="V189" s="221">
        <f t="shared" si="35"/>
        <v>0</v>
      </c>
      <c r="W189" s="109" t="str">
        <f t="shared" si="36"/>
        <v/>
      </c>
      <c r="X189" s="109" t="str">
        <f t="shared" si="37"/>
        <v/>
      </c>
      <c r="Y189" s="109" t="str">
        <f t="shared" si="38"/>
        <v/>
      </c>
      <c r="Z189" s="109" t="str">
        <f t="shared" si="38"/>
        <v/>
      </c>
      <c r="AA189" s="202">
        <f t="shared" si="39"/>
        <v>0</v>
      </c>
      <c r="AB189" s="110">
        <f t="shared" si="40"/>
        <v>0</v>
      </c>
      <c r="AC189" s="110">
        <f t="shared" si="41"/>
        <v>0</v>
      </c>
      <c r="AD189" s="175" t="e">
        <f t="shared" si="42"/>
        <v>#DIV/0!</v>
      </c>
    </row>
    <row r="190" spans="6:30" ht="24.75" customHeight="1">
      <c r="F190" s="107"/>
      <c r="G190" s="107"/>
      <c r="H190" s="107"/>
      <c r="I190" s="107"/>
      <c r="J190" s="107"/>
      <c r="K190" s="114">
        <f t="shared" si="30"/>
        <v>0</v>
      </c>
      <c r="L190" s="114">
        <f t="shared" si="31"/>
        <v>0</v>
      </c>
      <c r="M190" s="209">
        <f t="shared" si="29"/>
        <v>0</v>
      </c>
      <c r="N190" s="179"/>
      <c r="O190" s="194">
        <f t="shared" si="32"/>
        <v>0</v>
      </c>
      <c r="P190" s="184"/>
      <c r="Q190" s="115"/>
      <c r="R190" s="184"/>
      <c r="S190" s="113"/>
      <c r="T190" s="195">
        <f t="shared" si="33"/>
        <v>0</v>
      </c>
      <c r="U190" s="178" t="e">
        <f t="shared" si="34"/>
        <v>#DIV/0!</v>
      </c>
      <c r="V190" s="221">
        <f t="shared" si="35"/>
        <v>0</v>
      </c>
      <c r="W190" s="109" t="str">
        <f t="shared" si="36"/>
        <v/>
      </c>
      <c r="X190" s="109" t="str">
        <f t="shared" si="37"/>
        <v/>
      </c>
      <c r="Y190" s="109" t="str">
        <f t="shared" si="38"/>
        <v/>
      </c>
      <c r="Z190" s="109" t="str">
        <f t="shared" si="38"/>
        <v/>
      </c>
      <c r="AA190" s="202">
        <f t="shared" si="39"/>
        <v>0</v>
      </c>
      <c r="AB190" s="110">
        <f t="shared" si="40"/>
        <v>0</v>
      </c>
      <c r="AC190" s="110">
        <f t="shared" si="41"/>
        <v>0</v>
      </c>
      <c r="AD190" s="175" t="e">
        <f t="shared" si="42"/>
        <v>#DIV/0!</v>
      </c>
    </row>
    <row r="191" spans="6:30" ht="24.75" customHeight="1">
      <c r="F191" s="107"/>
      <c r="G191" s="107"/>
      <c r="H191" s="107"/>
      <c r="I191" s="107"/>
      <c r="J191" s="107"/>
      <c r="K191" s="114">
        <f t="shared" si="30"/>
        <v>0</v>
      </c>
      <c r="L191" s="114">
        <f t="shared" si="31"/>
        <v>0</v>
      </c>
      <c r="M191" s="209">
        <f t="shared" si="29"/>
        <v>0</v>
      </c>
      <c r="N191" s="179"/>
      <c r="O191" s="194">
        <f t="shared" si="32"/>
        <v>0</v>
      </c>
      <c r="P191" s="184"/>
      <c r="Q191" s="115"/>
      <c r="R191" s="184"/>
      <c r="S191" s="113"/>
      <c r="T191" s="195">
        <f t="shared" si="33"/>
        <v>0</v>
      </c>
      <c r="U191" s="178" t="e">
        <f t="shared" si="34"/>
        <v>#DIV/0!</v>
      </c>
      <c r="V191" s="221">
        <f t="shared" si="35"/>
        <v>0</v>
      </c>
      <c r="W191" s="109" t="str">
        <f t="shared" si="36"/>
        <v/>
      </c>
      <c r="X191" s="109" t="str">
        <f t="shared" si="37"/>
        <v/>
      </c>
      <c r="Y191" s="109" t="str">
        <f t="shared" si="38"/>
        <v/>
      </c>
      <c r="Z191" s="109" t="str">
        <f t="shared" si="38"/>
        <v/>
      </c>
      <c r="AA191" s="202">
        <f t="shared" si="39"/>
        <v>0</v>
      </c>
      <c r="AB191" s="110">
        <f t="shared" si="40"/>
        <v>0</v>
      </c>
      <c r="AC191" s="110">
        <f t="shared" si="41"/>
        <v>0</v>
      </c>
      <c r="AD191" s="175" t="e">
        <f t="shared" si="42"/>
        <v>#DIV/0!</v>
      </c>
    </row>
    <row r="192" spans="6:30" ht="24.75" customHeight="1">
      <c r="F192" s="107"/>
      <c r="G192" s="107"/>
      <c r="H192" s="107"/>
      <c r="I192" s="107"/>
      <c r="J192" s="107"/>
      <c r="K192" s="114">
        <f t="shared" si="30"/>
        <v>0</v>
      </c>
      <c r="L192" s="114">
        <f t="shared" si="31"/>
        <v>0</v>
      </c>
      <c r="M192" s="209">
        <f t="shared" si="29"/>
        <v>0</v>
      </c>
      <c r="N192" s="179"/>
      <c r="O192" s="194">
        <f t="shared" si="32"/>
        <v>0</v>
      </c>
      <c r="P192" s="184"/>
      <c r="Q192" s="115"/>
      <c r="R192" s="184"/>
      <c r="S192" s="113"/>
      <c r="T192" s="195">
        <f t="shared" si="33"/>
        <v>0</v>
      </c>
      <c r="U192" s="178" t="e">
        <f t="shared" si="34"/>
        <v>#DIV/0!</v>
      </c>
      <c r="V192" s="221">
        <f t="shared" si="35"/>
        <v>0</v>
      </c>
      <c r="W192" s="109" t="str">
        <f t="shared" si="36"/>
        <v/>
      </c>
      <c r="X192" s="109" t="str">
        <f t="shared" si="37"/>
        <v/>
      </c>
      <c r="Y192" s="109" t="str">
        <f t="shared" si="38"/>
        <v/>
      </c>
      <c r="Z192" s="109" t="str">
        <f t="shared" si="38"/>
        <v/>
      </c>
      <c r="AA192" s="202">
        <f t="shared" si="39"/>
        <v>0</v>
      </c>
      <c r="AB192" s="110">
        <f t="shared" si="40"/>
        <v>0</v>
      </c>
      <c r="AC192" s="110">
        <f t="shared" si="41"/>
        <v>0</v>
      </c>
      <c r="AD192" s="175" t="e">
        <f t="shared" si="42"/>
        <v>#DIV/0!</v>
      </c>
    </row>
    <row r="193" spans="6:30" ht="24.75" customHeight="1">
      <c r="F193" s="107"/>
      <c r="G193" s="107"/>
      <c r="H193" s="107"/>
      <c r="I193" s="107"/>
      <c r="J193" s="107"/>
      <c r="K193" s="114">
        <f t="shared" si="30"/>
        <v>0</v>
      </c>
      <c r="L193" s="114">
        <f t="shared" si="31"/>
        <v>0</v>
      </c>
      <c r="M193" s="209">
        <f t="shared" si="29"/>
        <v>0</v>
      </c>
      <c r="N193" s="179"/>
      <c r="O193" s="194">
        <f t="shared" si="32"/>
        <v>0</v>
      </c>
      <c r="P193" s="184"/>
      <c r="Q193" s="115"/>
      <c r="R193" s="184"/>
      <c r="S193" s="113"/>
      <c r="T193" s="195">
        <f t="shared" si="33"/>
        <v>0</v>
      </c>
      <c r="U193" s="178" t="e">
        <f t="shared" si="34"/>
        <v>#DIV/0!</v>
      </c>
      <c r="V193" s="221">
        <f t="shared" si="35"/>
        <v>0</v>
      </c>
      <c r="W193" s="109" t="str">
        <f t="shared" si="36"/>
        <v/>
      </c>
      <c r="X193" s="109" t="str">
        <f t="shared" si="37"/>
        <v/>
      </c>
      <c r="Y193" s="109" t="str">
        <f t="shared" si="38"/>
        <v/>
      </c>
      <c r="Z193" s="109" t="str">
        <f t="shared" si="38"/>
        <v/>
      </c>
      <c r="AA193" s="202">
        <f t="shared" si="39"/>
        <v>0</v>
      </c>
      <c r="AB193" s="110">
        <f t="shared" si="40"/>
        <v>0</v>
      </c>
      <c r="AC193" s="110">
        <f t="shared" si="41"/>
        <v>0</v>
      </c>
      <c r="AD193" s="175" t="e">
        <f t="shared" si="42"/>
        <v>#DIV/0!</v>
      </c>
    </row>
    <row r="194" spans="6:30" ht="24.75" customHeight="1">
      <c r="F194" s="107"/>
      <c r="G194" s="107"/>
      <c r="H194" s="107"/>
      <c r="I194" s="107"/>
      <c r="J194" s="107"/>
      <c r="K194" s="114">
        <f t="shared" si="30"/>
        <v>0</v>
      </c>
      <c r="L194" s="114">
        <f t="shared" si="31"/>
        <v>0</v>
      </c>
      <c r="M194" s="209">
        <f t="shared" si="29"/>
        <v>0</v>
      </c>
      <c r="N194" s="179"/>
      <c r="O194" s="194">
        <f t="shared" si="32"/>
        <v>0</v>
      </c>
      <c r="P194" s="184"/>
      <c r="Q194" s="115"/>
      <c r="R194" s="184"/>
      <c r="S194" s="113"/>
      <c r="T194" s="195">
        <f t="shared" si="33"/>
        <v>0</v>
      </c>
      <c r="U194" s="178" t="e">
        <f t="shared" si="34"/>
        <v>#DIV/0!</v>
      </c>
      <c r="V194" s="221">
        <f t="shared" si="35"/>
        <v>0</v>
      </c>
      <c r="W194" s="109" t="str">
        <f t="shared" si="36"/>
        <v/>
      </c>
      <c r="X194" s="109" t="str">
        <f t="shared" si="37"/>
        <v/>
      </c>
      <c r="Y194" s="109" t="str">
        <f t="shared" si="38"/>
        <v/>
      </c>
      <c r="Z194" s="109" t="str">
        <f t="shared" si="38"/>
        <v/>
      </c>
      <c r="AA194" s="202">
        <f t="shared" si="39"/>
        <v>0</v>
      </c>
      <c r="AB194" s="110">
        <f t="shared" si="40"/>
        <v>0</v>
      </c>
      <c r="AC194" s="110">
        <f t="shared" si="41"/>
        <v>0</v>
      </c>
      <c r="AD194" s="175" t="e">
        <f t="shared" si="42"/>
        <v>#DIV/0!</v>
      </c>
    </row>
    <row r="195" spans="6:30" ht="24.75" customHeight="1">
      <c r="F195" s="107"/>
      <c r="G195" s="107"/>
      <c r="H195" s="107"/>
      <c r="I195" s="107"/>
      <c r="J195" s="107"/>
      <c r="K195" s="114">
        <f t="shared" si="30"/>
        <v>0</v>
      </c>
      <c r="L195" s="114">
        <f t="shared" si="31"/>
        <v>0</v>
      </c>
      <c r="M195" s="209">
        <f t="shared" si="29"/>
        <v>0</v>
      </c>
      <c r="N195" s="179"/>
      <c r="O195" s="194">
        <f t="shared" si="32"/>
        <v>0</v>
      </c>
      <c r="P195" s="184"/>
      <c r="Q195" s="115"/>
      <c r="R195" s="184"/>
      <c r="S195" s="113"/>
      <c r="T195" s="195">
        <f t="shared" si="33"/>
        <v>0</v>
      </c>
      <c r="U195" s="178" t="e">
        <f t="shared" si="34"/>
        <v>#DIV/0!</v>
      </c>
      <c r="V195" s="221">
        <f t="shared" si="35"/>
        <v>0</v>
      </c>
      <c r="W195" s="109" t="str">
        <f t="shared" si="36"/>
        <v/>
      </c>
      <c r="X195" s="109" t="str">
        <f t="shared" si="37"/>
        <v/>
      </c>
      <c r="Y195" s="109" t="str">
        <f t="shared" si="38"/>
        <v/>
      </c>
      <c r="Z195" s="109" t="str">
        <f t="shared" si="38"/>
        <v/>
      </c>
      <c r="AA195" s="202">
        <f t="shared" si="39"/>
        <v>0</v>
      </c>
      <c r="AB195" s="110">
        <f t="shared" si="40"/>
        <v>0</v>
      </c>
      <c r="AC195" s="110">
        <f t="shared" si="41"/>
        <v>0</v>
      </c>
      <c r="AD195" s="175" t="e">
        <f t="shared" si="42"/>
        <v>#DIV/0!</v>
      </c>
    </row>
    <row r="196" spans="6:30" ht="24.75" customHeight="1">
      <c r="F196" s="107"/>
      <c r="G196" s="107"/>
      <c r="H196" s="107"/>
      <c r="I196" s="107"/>
      <c r="J196" s="107"/>
      <c r="K196" s="114">
        <f t="shared" si="30"/>
        <v>0</v>
      </c>
      <c r="L196" s="114">
        <f t="shared" si="31"/>
        <v>0</v>
      </c>
      <c r="M196" s="209">
        <f t="shared" si="29"/>
        <v>0</v>
      </c>
      <c r="N196" s="179"/>
      <c r="O196" s="194">
        <f t="shared" si="32"/>
        <v>0</v>
      </c>
      <c r="P196" s="184"/>
      <c r="Q196" s="115"/>
      <c r="R196" s="184"/>
      <c r="S196" s="113"/>
      <c r="T196" s="195">
        <f t="shared" si="33"/>
        <v>0</v>
      </c>
      <c r="U196" s="178" t="e">
        <f t="shared" si="34"/>
        <v>#DIV/0!</v>
      </c>
      <c r="V196" s="221">
        <f t="shared" si="35"/>
        <v>0</v>
      </c>
      <c r="W196" s="109" t="str">
        <f t="shared" si="36"/>
        <v/>
      </c>
      <c r="X196" s="109" t="str">
        <f t="shared" si="37"/>
        <v/>
      </c>
      <c r="Y196" s="109" t="str">
        <f t="shared" si="38"/>
        <v/>
      </c>
      <c r="Z196" s="109" t="str">
        <f t="shared" si="38"/>
        <v/>
      </c>
      <c r="AA196" s="202">
        <f t="shared" si="39"/>
        <v>0</v>
      </c>
      <c r="AB196" s="110">
        <f t="shared" si="40"/>
        <v>0</v>
      </c>
      <c r="AC196" s="110">
        <f t="shared" si="41"/>
        <v>0</v>
      </c>
      <c r="AD196" s="175" t="e">
        <f t="shared" si="42"/>
        <v>#DIV/0!</v>
      </c>
    </row>
    <row r="197" spans="6:30" ht="24.75" customHeight="1">
      <c r="F197" s="107"/>
      <c r="G197" s="107"/>
      <c r="H197" s="107"/>
      <c r="I197" s="107"/>
      <c r="J197" s="107"/>
      <c r="K197" s="114">
        <f t="shared" si="30"/>
        <v>0</v>
      </c>
      <c r="L197" s="114">
        <f t="shared" si="31"/>
        <v>0</v>
      </c>
      <c r="M197" s="209">
        <f t="shared" si="29"/>
        <v>0</v>
      </c>
      <c r="N197" s="179"/>
      <c r="O197" s="194">
        <f t="shared" si="32"/>
        <v>0</v>
      </c>
      <c r="P197" s="184"/>
      <c r="Q197" s="115"/>
      <c r="R197" s="184"/>
      <c r="S197" s="113"/>
      <c r="T197" s="195">
        <f t="shared" si="33"/>
        <v>0</v>
      </c>
      <c r="U197" s="178" t="e">
        <f t="shared" si="34"/>
        <v>#DIV/0!</v>
      </c>
      <c r="V197" s="221">
        <f t="shared" si="35"/>
        <v>0</v>
      </c>
      <c r="W197" s="109" t="str">
        <f t="shared" si="36"/>
        <v/>
      </c>
      <c r="X197" s="109" t="str">
        <f t="shared" si="37"/>
        <v/>
      </c>
      <c r="Y197" s="109" t="str">
        <f t="shared" si="38"/>
        <v/>
      </c>
      <c r="Z197" s="109" t="str">
        <f t="shared" si="38"/>
        <v/>
      </c>
      <c r="AA197" s="202">
        <f t="shared" si="39"/>
        <v>0</v>
      </c>
      <c r="AB197" s="110">
        <f t="shared" si="40"/>
        <v>0</v>
      </c>
      <c r="AC197" s="110">
        <f t="shared" si="41"/>
        <v>0</v>
      </c>
      <c r="AD197" s="175" t="e">
        <f t="shared" si="42"/>
        <v>#DIV/0!</v>
      </c>
    </row>
    <row r="198" spans="6:30" ht="24.75" customHeight="1">
      <c r="F198" s="107"/>
      <c r="G198" s="107"/>
      <c r="H198" s="107"/>
      <c r="I198" s="107"/>
      <c r="J198" s="107"/>
      <c r="K198" s="114">
        <f t="shared" si="30"/>
        <v>0</v>
      </c>
      <c r="L198" s="114">
        <f t="shared" si="31"/>
        <v>0</v>
      </c>
      <c r="M198" s="209">
        <f t="shared" si="29"/>
        <v>0</v>
      </c>
      <c r="N198" s="179"/>
      <c r="O198" s="194">
        <f t="shared" si="32"/>
        <v>0</v>
      </c>
      <c r="P198" s="184"/>
      <c r="Q198" s="115"/>
      <c r="R198" s="184"/>
      <c r="S198" s="113"/>
      <c r="T198" s="195">
        <f t="shared" si="33"/>
        <v>0</v>
      </c>
      <c r="U198" s="178" t="e">
        <f t="shared" si="34"/>
        <v>#DIV/0!</v>
      </c>
      <c r="V198" s="221">
        <f t="shared" si="35"/>
        <v>0</v>
      </c>
      <c r="W198" s="109" t="str">
        <f t="shared" si="36"/>
        <v/>
      </c>
      <c r="X198" s="109" t="str">
        <f t="shared" si="37"/>
        <v/>
      </c>
      <c r="Y198" s="109" t="str">
        <f t="shared" si="38"/>
        <v/>
      </c>
      <c r="Z198" s="109" t="str">
        <f t="shared" si="38"/>
        <v/>
      </c>
      <c r="AA198" s="202">
        <f t="shared" si="39"/>
        <v>0</v>
      </c>
      <c r="AB198" s="110">
        <f t="shared" si="40"/>
        <v>0</v>
      </c>
      <c r="AC198" s="110">
        <f t="shared" si="41"/>
        <v>0</v>
      </c>
      <c r="AD198" s="175" t="e">
        <f t="shared" si="42"/>
        <v>#DIV/0!</v>
      </c>
    </row>
    <row r="199" spans="6:30" ht="24.75" customHeight="1">
      <c r="F199" s="107"/>
      <c r="G199" s="107"/>
      <c r="H199" s="107"/>
      <c r="I199" s="107"/>
      <c r="J199" s="107"/>
      <c r="K199" s="114">
        <f t="shared" si="30"/>
        <v>0</v>
      </c>
      <c r="L199" s="114">
        <f t="shared" si="31"/>
        <v>0</v>
      </c>
      <c r="M199" s="209">
        <f t="shared" si="29"/>
        <v>0</v>
      </c>
      <c r="N199" s="179"/>
      <c r="O199" s="194">
        <f t="shared" si="32"/>
        <v>0</v>
      </c>
      <c r="P199" s="184"/>
      <c r="Q199" s="115"/>
      <c r="R199" s="184"/>
      <c r="S199" s="113"/>
      <c r="T199" s="195">
        <f t="shared" si="33"/>
        <v>0</v>
      </c>
      <c r="U199" s="178" t="e">
        <f t="shared" si="34"/>
        <v>#DIV/0!</v>
      </c>
      <c r="V199" s="221">
        <f t="shared" si="35"/>
        <v>0</v>
      </c>
      <c r="W199" s="109" t="str">
        <f t="shared" si="36"/>
        <v/>
      </c>
      <c r="X199" s="109" t="str">
        <f t="shared" si="37"/>
        <v/>
      </c>
      <c r="Y199" s="109" t="str">
        <f t="shared" si="38"/>
        <v/>
      </c>
      <c r="Z199" s="109" t="str">
        <f t="shared" si="38"/>
        <v/>
      </c>
      <c r="AA199" s="202">
        <f t="shared" si="39"/>
        <v>0</v>
      </c>
      <c r="AB199" s="110">
        <f t="shared" si="40"/>
        <v>0</v>
      </c>
      <c r="AC199" s="110">
        <f t="shared" si="41"/>
        <v>0</v>
      </c>
      <c r="AD199" s="175" t="e">
        <f t="shared" si="42"/>
        <v>#DIV/0!</v>
      </c>
    </row>
    <row r="200" spans="6:30" ht="24.75" customHeight="1">
      <c r="F200" s="107"/>
      <c r="G200" s="107"/>
      <c r="H200" s="107"/>
      <c r="I200" s="107"/>
      <c r="J200" s="107"/>
      <c r="K200" s="114">
        <f t="shared" si="30"/>
        <v>0</v>
      </c>
      <c r="L200" s="114">
        <f t="shared" si="31"/>
        <v>0</v>
      </c>
      <c r="M200" s="209">
        <f t="shared" si="29"/>
        <v>0</v>
      </c>
      <c r="N200" s="179"/>
      <c r="O200" s="194">
        <f t="shared" si="32"/>
        <v>0</v>
      </c>
      <c r="P200" s="184"/>
      <c r="Q200" s="115"/>
      <c r="R200" s="184"/>
      <c r="S200" s="113"/>
      <c r="T200" s="195">
        <f t="shared" si="33"/>
        <v>0</v>
      </c>
      <c r="U200" s="178" t="e">
        <f t="shared" si="34"/>
        <v>#DIV/0!</v>
      </c>
      <c r="V200" s="221">
        <f t="shared" si="35"/>
        <v>0</v>
      </c>
      <c r="W200" s="109" t="str">
        <f t="shared" si="36"/>
        <v/>
      </c>
      <c r="X200" s="109" t="str">
        <f t="shared" si="37"/>
        <v/>
      </c>
      <c r="Y200" s="109" t="str">
        <f t="shared" si="38"/>
        <v/>
      </c>
      <c r="Z200" s="109" t="str">
        <f t="shared" si="38"/>
        <v/>
      </c>
      <c r="AA200" s="202">
        <f t="shared" si="39"/>
        <v>0</v>
      </c>
      <c r="AB200" s="110">
        <f t="shared" si="40"/>
        <v>0</v>
      </c>
      <c r="AC200" s="110">
        <f t="shared" si="41"/>
        <v>0</v>
      </c>
      <c r="AD200" s="175" t="e">
        <f t="shared" si="42"/>
        <v>#DIV/0!</v>
      </c>
    </row>
    <row r="201" spans="6:30" ht="24.75" customHeight="1">
      <c r="F201" s="107"/>
      <c r="G201" s="107"/>
      <c r="H201" s="107"/>
      <c r="I201" s="107"/>
      <c r="J201" s="107"/>
      <c r="K201" s="114">
        <f t="shared" si="30"/>
        <v>0</v>
      </c>
      <c r="L201" s="114">
        <f t="shared" si="31"/>
        <v>0</v>
      </c>
      <c r="M201" s="209">
        <f t="shared" si="29"/>
        <v>0</v>
      </c>
      <c r="N201" s="179"/>
      <c r="O201" s="194">
        <f t="shared" si="32"/>
        <v>0</v>
      </c>
      <c r="P201" s="184"/>
      <c r="Q201" s="115"/>
      <c r="R201" s="184"/>
      <c r="S201" s="113"/>
      <c r="T201" s="195">
        <f t="shared" si="33"/>
        <v>0</v>
      </c>
      <c r="U201" s="178" t="e">
        <f t="shared" si="34"/>
        <v>#DIV/0!</v>
      </c>
      <c r="V201" s="221">
        <f t="shared" si="35"/>
        <v>0</v>
      </c>
      <c r="W201" s="109" t="str">
        <f t="shared" si="36"/>
        <v/>
      </c>
      <c r="X201" s="109" t="str">
        <f t="shared" si="37"/>
        <v/>
      </c>
      <c r="Y201" s="109" t="str">
        <f t="shared" si="38"/>
        <v/>
      </c>
      <c r="Z201" s="109" t="str">
        <f t="shared" si="38"/>
        <v/>
      </c>
      <c r="AA201" s="202">
        <f t="shared" si="39"/>
        <v>0</v>
      </c>
      <c r="AB201" s="110">
        <f t="shared" si="40"/>
        <v>0</v>
      </c>
      <c r="AC201" s="110">
        <f t="shared" si="41"/>
        <v>0</v>
      </c>
      <c r="AD201" s="175" t="e">
        <f t="shared" si="42"/>
        <v>#DIV/0!</v>
      </c>
    </row>
    <row r="202" spans="6:30" ht="24.75" customHeight="1">
      <c r="F202" s="107"/>
      <c r="G202" s="107"/>
      <c r="H202" s="107"/>
      <c r="I202" s="107"/>
      <c r="J202" s="107"/>
      <c r="K202" s="114">
        <f t="shared" si="30"/>
        <v>0</v>
      </c>
      <c r="L202" s="114">
        <f t="shared" si="31"/>
        <v>0</v>
      </c>
      <c r="M202" s="209">
        <f t="shared" ref="M202:M265" si="43">$F$2*K202</f>
        <v>0</v>
      </c>
      <c r="N202" s="179"/>
      <c r="O202" s="194">
        <f t="shared" si="32"/>
        <v>0</v>
      </c>
      <c r="P202" s="184"/>
      <c r="Q202" s="115"/>
      <c r="R202" s="184"/>
      <c r="S202" s="113"/>
      <c r="T202" s="195">
        <f t="shared" si="33"/>
        <v>0</v>
      </c>
      <c r="U202" s="178" t="e">
        <f t="shared" si="34"/>
        <v>#DIV/0!</v>
      </c>
      <c r="V202" s="221">
        <f t="shared" si="35"/>
        <v>0</v>
      </c>
      <c r="W202" s="109" t="str">
        <f t="shared" si="36"/>
        <v/>
      </c>
      <c r="X202" s="109" t="str">
        <f t="shared" si="37"/>
        <v/>
      </c>
      <c r="Y202" s="109" t="str">
        <f t="shared" si="38"/>
        <v/>
      </c>
      <c r="Z202" s="109" t="str">
        <f t="shared" si="38"/>
        <v/>
      </c>
      <c r="AA202" s="202">
        <f t="shared" si="39"/>
        <v>0</v>
      </c>
      <c r="AB202" s="110">
        <f t="shared" si="40"/>
        <v>0</v>
      </c>
      <c r="AC202" s="110">
        <f t="shared" si="41"/>
        <v>0</v>
      </c>
      <c r="AD202" s="175" t="e">
        <f t="shared" si="42"/>
        <v>#DIV/0!</v>
      </c>
    </row>
    <row r="203" spans="6:30" ht="24.75" customHeight="1">
      <c r="F203" s="107"/>
      <c r="G203" s="107"/>
      <c r="H203" s="107"/>
      <c r="I203" s="107"/>
      <c r="J203" s="107"/>
      <c r="K203" s="114">
        <f t="shared" ref="K203:K266" si="44">$AB203</f>
        <v>0</v>
      </c>
      <c r="L203" s="114">
        <f t="shared" ref="L203:L266" si="45">$AC203</f>
        <v>0</v>
      </c>
      <c r="M203" s="209">
        <f t="shared" si="43"/>
        <v>0</v>
      </c>
      <c r="N203" s="179"/>
      <c r="O203" s="194">
        <f t="shared" ref="O203:O266" si="46">K203*N203</f>
        <v>0</v>
      </c>
      <c r="P203" s="184"/>
      <c r="Q203" s="115"/>
      <c r="R203" s="184"/>
      <c r="S203" s="113"/>
      <c r="T203" s="195">
        <f t="shared" ref="T203:T266" si="47">(M203*N203)/100</f>
        <v>0</v>
      </c>
      <c r="U203" s="178" t="e">
        <f t="shared" ref="U203:U266" si="48">AD203</f>
        <v>#DIV/0!</v>
      </c>
      <c r="V203" s="221">
        <f t="shared" ref="V203:V266" si="49">M203*F203</f>
        <v>0</v>
      </c>
      <c r="W203" s="109" t="str">
        <f t="shared" ref="W203:W266" si="50">IF(G203="A",5,(IF(G203="M",3,(IF(G203="B",1,"")))))</f>
        <v/>
      </c>
      <c r="X203" s="109" t="str">
        <f t="shared" ref="X203:X266" si="51">IF(H203="A",3,(IF(H203="M",2,IF(H203="b",1,""))))</f>
        <v/>
      </c>
      <c r="Y203" s="109" t="str">
        <f t="shared" ref="Y203:Z266" si="52">IF(I203="A",5,(IF(I203="M",3,IF(I203="B",1,""))))</f>
        <v/>
      </c>
      <c r="Z203" s="109" t="str">
        <f t="shared" si="52"/>
        <v/>
      </c>
      <c r="AA203" s="202">
        <f t="shared" ref="AA203:AA266" si="53">F203</f>
        <v>0</v>
      </c>
      <c r="AB203" s="110">
        <f t="shared" ref="AB203:AB266" si="54">PRODUCT(W203:AA203)</f>
        <v>0</v>
      </c>
      <c r="AC203" s="110">
        <f t="shared" ref="AC203:AC266" si="55">PRODUCT(W203:Z203)</f>
        <v>0</v>
      </c>
      <c r="AD203" s="175" t="e">
        <f t="shared" ref="AD203:AD266" si="56">L203/$L$9</f>
        <v>#DIV/0!</v>
      </c>
    </row>
    <row r="204" spans="6:30" ht="24.75" customHeight="1">
      <c r="F204" s="107"/>
      <c r="G204" s="107"/>
      <c r="H204" s="107"/>
      <c r="I204" s="107"/>
      <c r="J204" s="107"/>
      <c r="K204" s="114">
        <f t="shared" si="44"/>
        <v>0</v>
      </c>
      <c r="L204" s="114">
        <f t="shared" si="45"/>
        <v>0</v>
      </c>
      <c r="M204" s="209">
        <f t="shared" si="43"/>
        <v>0</v>
      </c>
      <c r="N204" s="179"/>
      <c r="O204" s="194">
        <f t="shared" si="46"/>
        <v>0</v>
      </c>
      <c r="P204" s="184"/>
      <c r="Q204" s="115"/>
      <c r="R204" s="184"/>
      <c r="S204" s="113"/>
      <c r="T204" s="195">
        <f t="shared" si="47"/>
        <v>0</v>
      </c>
      <c r="U204" s="178" t="e">
        <f t="shared" si="48"/>
        <v>#DIV/0!</v>
      </c>
      <c r="V204" s="221">
        <f t="shared" si="49"/>
        <v>0</v>
      </c>
      <c r="W204" s="109" t="str">
        <f t="shared" si="50"/>
        <v/>
      </c>
      <c r="X204" s="109" t="str">
        <f t="shared" si="51"/>
        <v/>
      </c>
      <c r="Y204" s="109" t="str">
        <f t="shared" si="52"/>
        <v/>
      </c>
      <c r="Z204" s="109" t="str">
        <f t="shared" si="52"/>
        <v/>
      </c>
      <c r="AA204" s="202">
        <f t="shared" si="53"/>
        <v>0</v>
      </c>
      <c r="AB204" s="110">
        <f t="shared" si="54"/>
        <v>0</v>
      </c>
      <c r="AC204" s="110">
        <f t="shared" si="55"/>
        <v>0</v>
      </c>
      <c r="AD204" s="175" t="e">
        <f t="shared" si="56"/>
        <v>#DIV/0!</v>
      </c>
    </row>
    <row r="205" spans="6:30" ht="24.75" customHeight="1">
      <c r="F205" s="107"/>
      <c r="G205" s="107"/>
      <c r="H205" s="107"/>
      <c r="I205" s="107"/>
      <c r="J205" s="107"/>
      <c r="K205" s="114">
        <f t="shared" si="44"/>
        <v>0</v>
      </c>
      <c r="L205" s="114">
        <f t="shared" si="45"/>
        <v>0</v>
      </c>
      <c r="M205" s="209">
        <f t="shared" si="43"/>
        <v>0</v>
      </c>
      <c r="N205" s="179"/>
      <c r="O205" s="194">
        <f t="shared" si="46"/>
        <v>0</v>
      </c>
      <c r="P205" s="184"/>
      <c r="Q205" s="115"/>
      <c r="R205" s="184"/>
      <c r="S205" s="113"/>
      <c r="T205" s="195">
        <f t="shared" si="47"/>
        <v>0</v>
      </c>
      <c r="U205" s="178" t="e">
        <f t="shared" si="48"/>
        <v>#DIV/0!</v>
      </c>
      <c r="V205" s="221">
        <f t="shared" si="49"/>
        <v>0</v>
      </c>
      <c r="W205" s="109" t="str">
        <f t="shared" si="50"/>
        <v/>
      </c>
      <c r="X205" s="109" t="str">
        <f t="shared" si="51"/>
        <v/>
      </c>
      <c r="Y205" s="109" t="str">
        <f t="shared" si="52"/>
        <v/>
      </c>
      <c r="Z205" s="109" t="str">
        <f t="shared" si="52"/>
        <v/>
      </c>
      <c r="AA205" s="202">
        <f t="shared" si="53"/>
        <v>0</v>
      </c>
      <c r="AB205" s="110">
        <f t="shared" si="54"/>
        <v>0</v>
      </c>
      <c r="AC205" s="110">
        <f t="shared" si="55"/>
        <v>0</v>
      </c>
      <c r="AD205" s="175" t="e">
        <f t="shared" si="56"/>
        <v>#DIV/0!</v>
      </c>
    </row>
    <row r="206" spans="6:30" ht="24.75" customHeight="1">
      <c r="F206" s="107"/>
      <c r="G206" s="107"/>
      <c r="H206" s="107"/>
      <c r="I206" s="107"/>
      <c r="J206" s="107"/>
      <c r="K206" s="114">
        <f t="shared" si="44"/>
        <v>0</v>
      </c>
      <c r="L206" s="114">
        <f t="shared" si="45"/>
        <v>0</v>
      </c>
      <c r="M206" s="209">
        <f t="shared" si="43"/>
        <v>0</v>
      </c>
      <c r="N206" s="179"/>
      <c r="O206" s="194">
        <f t="shared" si="46"/>
        <v>0</v>
      </c>
      <c r="P206" s="184"/>
      <c r="Q206" s="115"/>
      <c r="R206" s="184"/>
      <c r="S206" s="113"/>
      <c r="T206" s="195">
        <f t="shared" si="47"/>
        <v>0</v>
      </c>
      <c r="U206" s="178" t="e">
        <f t="shared" si="48"/>
        <v>#DIV/0!</v>
      </c>
      <c r="V206" s="221">
        <f t="shared" si="49"/>
        <v>0</v>
      </c>
      <c r="W206" s="109" t="str">
        <f t="shared" si="50"/>
        <v/>
      </c>
      <c r="X206" s="109" t="str">
        <f t="shared" si="51"/>
        <v/>
      </c>
      <c r="Y206" s="109" t="str">
        <f t="shared" si="52"/>
        <v/>
      </c>
      <c r="Z206" s="109" t="str">
        <f t="shared" si="52"/>
        <v/>
      </c>
      <c r="AA206" s="202">
        <f t="shared" si="53"/>
        <v>0</v>
      </c>
      <c r="AB206" s="110">
        <f t="shared" si="54"/>
        <v>0</v>
      </c>
      <c r="AC206" s="110">
        <f t="shared" si="55"/>
        <v>0</v>
      </c>
      <c r="AD206" s="175" t="e">
        <f t="shared" si="56"/>
        <v>#DIV/0!</v>
      </c>
    </row>
    <row r="207" spans="6:30" ht="24.75" customHeight="1">
      <c r="F207" s="107"/>
      <c r="G207" s="107"/>
      <c r="H207" s="107"/>
      <c r="I207" s="107"/>
      <c r="J207" s="107"/>
      <c r="K207" s="114">
        <f t="shared" si="44"/>
        <v>0</v>
      </c>
      <c r="L207" s="114">
        <f t="shared" si="45"/>
        <v>0</v>
      </c>
      <c r="M207" s="209">
        <f t="shared" si="43"/>
        <v>0</v>
      </c>
      <c r="N207" s="179"/>
      <c r="O207" s="194">
        <f t="shared" si="46"/>
        <v>0</v>
      </c>
      <c r="P207" s="184"/>
      <c r="Q207" s="115"/>
      <c r="R207" s="184"/>
      <c r="S207" s="113"/>
      <c r="T207" s="195">
        <f t="shared" si="47"/>
        <v>0</v>
      </c>
      <c r="U207" s="178" t="e">
        <f t="shared" si="48"/>
        <v>#DIV/0!</v>
      </c>
      <c r="V207" s="221">
        <f t="shared" si="49"/>
        <v>0</v>
      </c>
      <c r="W207" s="109" t="str">
        <f t="shared" si="50"/>
        <v/>
      </c>
      <c r="X207" s="109" t="str">
        <f t="shared" si="51"/>
        <v/>
      </c>
      <c r="Y207" s="109" t="str">
        <f t="shared" si="52"/>
        <v/>
      </c>
      <c r="Z207" s="109" t="str">
        <f t="shared" si="52"/>
        <v/>
      </c>
      <c r="AA207" s="202">
        <f t="shared" si="53"/>
        <v>0</v>
      </c>
      <c r="AB207" s="110">
        <f t="shared" si="54"/>
        <v>0</v>
      </c>
      <c r="AC207" s="110">
        <f t="shared" si="55"/>
        <v>0</v>
      </c>
      <c r="AD207" s="175" t="e">
        <f t="shared" si="56"/>
        <v>#DIV/0!</v>
      </c>
    </row>
    <row r="208" spans="6:30" ht="24.75" customHeight="1">
      <c r="F208" s="107"/>
      <c r="G208" s="107"/>
      <c r="H208" s="107"/>
      <c r="I208" s="107"/>
      <c r="J208" s="107"/>
      <c r="K208" s="114">
        <f t="shared" si="44"/>
        <v>0</v>
      </c>
      <c r="L208" s="114">
        <f t="shared" si="45"/>
        <v>0</v>
      </c>
      <c r="M208" s="209">
        <f t="shared" si="43"/>
        <v>0</v>
      </c>
      <c r="N208" s="179"/>
      <c r="O208" s="194">
        <f t="shared" si="46"/>
        <v>0</v>
      </c>
      <c r="P208" s="184"/>
      <c r="Q208" s="115"/>
      <c r="R208" s="184"/>
      <c r="S208" s="113"/>
      <c r="T208" s="195">
        <f t="shared" si="47"/>
        <v>0</v>
      </c>
      <c r="U208" s="178" t="e">
        <f t="shared" si="48"/>
        <v>#DIV/0!</v>
      </c>
      <c r="V208" s="221">
        <f t="shared" si="49"/>
        <v>0</v>
      </c>
      <c r="W208" s="109" t="str">
        <f t="shared" si="50"/>
        <v/>
      </c>
      <c r="X208" s="109" t="str">
        <f t="shared" si="51"/>
        <v/>
      </c>
      <c r="Y208" s="109" t="str">
        <f t="shared" si="52"/>
        <v/>
      </c>
      <c r="Z208" s="109" t="str">
        <f t="shared" si="52"/>
        <v/>
      </c>
      <c r="AA208" s="202">
        <f t="shared" si="53"/>
        <v>0</v>
      </c>
      <c r="AB208" s="110">
        <f t="shared" si="54"/>
        <v>0</v>
      </c>
      <c r="AC208" s="110">
        <f t="shared" si="55"/>
        <v>0</v>
      </c>
      <c r="AD208" s="175" t="e">
        <f t="shared" si="56"/>
        <v>#DIV/0!</v>
      </c>
    </row>
    <row r="209" spans="6:30" ht="24.75" customHeight="1">
      <c r="F209" s="107"/>
      <c r="G209" s="107"/>
      <c r="H209" s="107"/>
      <c r="I209" s="107"/>
      <c r="J209" s="107"/>
      <c r="K209" s="114">
        <f t="shared" si="44"/>
        <v>0</v>
      </c>
      <c r="L209" s="114">
        <f t="shared" si="45"/>
        <v>0</v>
      </c>
      <c r="M209" s="209">
        <f t="shared" si="43"/>
        <v>0</v>
      </c>
      <c r="N209" s="179"/>
      <c r="O209" s="194">
        <f t="shared" si="46"/>
        <v>0</v>
      </c>
      <c r="P209" s="184"/>
      <c r="Q209" s="115"/>
      <c r="R209" s="184"/>
      <c r="S209" s="113"/>
      <c r="T209" s="195">
        <f t="shared" si="47"/>
        <v>0</v>
      </c>
      <c r="U209" s="178" t="e">
        <f t="shared" si="48"/>
        <v>#DIV/0!</v>
      </c>
      <c r="V209" s="221">
        <f t="shared" si="49"/>
        <v>0</v>
      </c>
      <c r="W209" s="109" t="str">
        <f t="shared" si="50"/>
        <v/>
      </c>
      <c r="X209" s="109" t="str">
        <f t="shared" si="51"/>
        <v/>
      </c>
      <c r="Y209" s="109" t="str">
        <f t="shared" si="52"/>
        <v/>
      </c>
      <c r="Z209" s="109" t="str">
        <f t="shared" si="52"/>
        <v/>
      </c>
      <c r="AA209" s="202">
        <f t="shared" si="53"/>
        <v>0</v>
      </c>
      <c r="AB209" s="110">
        <f t="shared" si="54"/>
        <v>0</v>
      </c>
      <c r="AC209" s="110">
        <f t="shared" si="55"/>
        <v>0</v>
      </c>
      <c r="AD209" s="175" t="e">
        <f t="shared" si="56"/>
        <v>#DIV/0!</v>
      </c>
    </row>
    <row r="210" spans="6:30" ht="24.75" customHeight="1">
      <c r="F210" s="107"/>
      <c r="G210" s="107"/>
      <c r="H210" s="107"/>
      <c r="I210" s="107"/>
      <c r="J210" s="107"/>
      <c r="K210" s="114">
        <f t="shared" si="44"/>
        <v>0</v>
      </c>
      <c r="L210" s="114">
        <f t="shared" si="45"/>
        <v>0</v>
      </c>
      <c r="M210" s="209">
        <f t="shared" si="43"/>
        <v>0</v>
      </c>
      <c r="N210" s="179"/>
      <c r="O210" s="194">
        <f t="shared" si="46"/>
        <v>0</v>
      </c>
      <c r="P210" s="184"/>
      <c r="Q210" s="115"/>
      <c r="R210" s="184"/>
      <c r="S210" s="113"/>
      <c r="T210" s="195">
        <f t="shared" si="47"/>
        <v>0</v>
      </c>
      <c r="U210" s="178" t="e">
        <f t="shared" si="48"/>
        <v>#DIV/0!</v>
      </c>
      <c r="V210" s="221">
        <f t="shared" si="49"/>
        <v>0</v>
      </c>
      <c r="W210" s="109" t="str">
        <f t="shared" si="50"/>
        <v/>
      </c>
      <c r="X210" s="109" t="str">
        <f t="shared" si="51"/>
        <v/>
      </c>
      <c r="Y210" s="109" t="str">
        <f t="shared" si="52"/>
        <v/>
      </c>
      <c r="Z210" s="109" t="str">
        <f t="shared" si="52"/>
        <v/>
      </c>
      <c r="AA210" s="202">
        <f t="shared" si="53"/>
        <v>0</v>
      </c>
      <c r="AB210" s="110">
        <f t="shared" si="54"/>
        <v>0</v>
      </c>
      <c r="AC210" s="110">
        <f t="shared" si="55"/>
        <v>0</v>
      </c>
      <c r="AD210" s="175" t="e">
        <f t="shared" si="56"/>
        <v>#DIV/0!</v>
      </c>
    </row>
    <row r="211" spans="6:30" ht="24.75" customHeight="1">
      <c r="F211" s="107"/>
      <c r="G211" s="107"/>
      <c r="H211" s="107"/>
      <c r="I211" s="107"/>
      <c r="J211" s="107"/>
      <c r="K211" s="114">
        <f t="shared" si="44"/>
        <v>0</v>
      </c>
      <c r="L211" s="114">
        <f t="shared" si="45"/>
        <v>0</v>
      </c>
      <c r="M211" s="209">
        <f t="shared" si="43"/>
        <v>0</v>
      </c>
      <c r="N211" s="179"/>
      <c r="O211" s="194">
        <f t="shared" si="46"/>
        <v>0</v>
      </c>
      <c r="P211" s="184"/>
      <c r="Q211" s="115"/>
      <c r="R211" s="184"/>
      <c r="S211" s="113"/>
      <c r="T211" s="195">
        <f t="shared" si="47"/>
        <v>0</v>
      </c>
      <c r="U211" s="178" t="e">
        <f t="shared" si="48"/>
        <v>#DIV/0!</v>
      </c>
      <c r="V211" s="221">
        <f t="shared" si="49"/>
        <v>0</v>
      </c>
      <c r="W211" s="109" t="str">
        <f t="shared" si="50"/>
        <v/>
      </c>
      <c r="X211" s="109" t="str">
        <f t="shared" si="51"/>
        <v/>
      </c>
      <c r="Y211" s="109" t="str">
        <f t="shared" si="52"/>
        <v/>
      </c>
      <c r="Z211" s="109" t="str">
        <f t="shared" si="52"/>
        <v/>
      </c>
      <c r="AA211" s="202">
        <f t="shared" si="53"/>
        <v>0</v>
      </c>
      <c r="AB211" s="110">
        <f t="shared" si="54"/>
        <v>0</v>
      </c>
      <c r="AC211" s="110">
        <f t="shared" si="55"/>
        <v>0</v>
      </c>
      <c r="AD211" s="175" t="e">
        <f t="shared" si="56"/>
        <v>#DIV/0!</v>
      </c>
    </row>
    <row r="212" spans="6:30" ht="24.75" customHeight="1">
      <c r="F212" s="107"/>
      <c r="G212" s="107"/>
      <c r="H212" s="107"/>
      <c r="I212" s="107"/>
      <c r="J212" s="107"/>
      <c r="K212" s="114">
        <f t="shared" si="44"/>
        <v>0</v>
      </c>
      <c r="L212" s="114">
        <f t="shared" si="45"/>
        <v>0</v>
      </c>
      <c r="M212" s="209">
        <f t="shared" si="43"/>
        <v>0</v>
      </c>
      <c r="N212" s="179"/>
      <c r="O212" s="194">
        <f t="shared" si="46"/>
        <v>0</v>
      </c>
      <c r="P212" s="184"/>
      <c r="Q212" s="115"/>
      <c r="R212" s="184"/>
      <c r="S212" s="113"/>
      <c r="T212" s="195">
        <f t="shared" si="47"/>
        <v>0</v>
      </c>
      <c r="U212" s="178" t="e">
        <f t="shared" si="48"/>
        <v>#DIV/0!</v>
      </c>
      <c r="V212" s="221">
        <f t="shared" si="49"/>
        <v>0</v>
      </c>
      <c r="W212" s="109" t="str">
        <f t="shared" si="50"/>
        <v/>
      </c>
      <c r="X212" s="109" t="str">
        <f t="shared" si="51"/>
        <v/>
      </c>
      <c r="Y212" s="109" t="str">
        <f t="shared" si="52"/>
        <v/>
      </c>
      <c r="Z212" s="109" t="str">
        <f t="shared" si="52"/>
        <v/>
      </c>
      <c r="AA212" s="202">
        <f t="shared" si="53"/>
        <v>0</v>
      </c>
      <c r="AB212" s="110">
        <f t="shared" si="54"/>
        <v>0</v>
      </c>
      <c r="AC212" s="110">
        <f t="shared" si="55"/>
        <v>0</v>
      </c>
      <c r="AD212" s="175" t="e">
        <f t="shared" si="56"/>
        <v>#DIV/0!</v>
      </c>
    </row>
    <row r="213" spans="6:30" ht="24.75" customHeight="1">
      <c r="F213" s="107"/>
      <c r="G213" s="107"/>
      <c r="H213" s="107"/>
      <c r="I213" s="107"/>
      <c r="J213" s="107"/>
      <c r="K213" s="114">
        <f t="shared" si="44"/>
        <v>0</v>
      </c>
      <c r="L213" s="114">
        <f t="shared" si="45"/>
        <v>0</v>
      </c>
      <c r="M213" s="209">
        <f t="shared" si="43"/>
        <v>0</v>
      </c>
      <c r="N213" s="179"/>
      <c r="O213" s="194">
        <f t="shared" si="46"/>
        <v>0</v>
      </c>
      <c r="P213" s="184"/>
      <c r="Q213" s="115"/>
      <c r="R213" s="184"/>
      <c r="S213" s="113"/>
      <c r="T213" s="195">
        <f t="shared" si="47"/>
        <v>0</v>
      </c>
      <c r="U213" s="178" t="e">
        <f t="shared" si="48"/>
        <v>#DIV/0!</v>
      </c>
      <c r="V213" s="221">
        <f t="shared" si="49"/>
        <v>0</v>
      </c>
      <c r="W213" s="109" t="str">
        <f t="shared" si="50"/>
        <v/>
      </c>
      <c r="X213" s="109" t="str">
        <f t="shared" si="51"/>
        <v/>
      </c>
      <c r="Y213" s="109" t="str">
        <f t="shared" si="52"/>
        <v/>
      </c>
      <c r="Z213" s="109" t="str">
        <f t="shared" si="52"/>
        <v/>
      </c>
      <c r="AA213" s="202">
        <f t="shared" si="53"/>
        <v>0</v>
      </c>
      <c r="AB213" s="110">
        <f t="shared" si="54"/>
        <v>0</v>
      </c>
      <c r="AC213" s="110">
        <f t="shared" si="55"/>
        <v>0</v>
      </c>
      <c r="AD213" s="175" t="e">
        <f t="shared" si="56"/>
        <v>#DIV/0!</v>
      </c>
    </row>
    <row r="214" spans="6:30" ht="24.75" customHeight="1">
      <c r="F214" s="107"/>
      <c r="G214" s="107"/>
      <c r="H214" s="107"/>
      <c r="I214" s="107"/>
      <c r="J214" s="107"/>
      <c r="K214" s="114">
        <f t="shared" si="44"/>
        <v>0</v>
      </c>
      <c r="L214" s="114">
        <f t="shared" si="45"/>
        <v>0</v>
      </c>
      <c r="M214" s="209">
        <f t="shared" si="43"/>
        <v>0</v>
      </c>
      <c r="N214" s="179"/>
      <c r="O214" s="194">
        <f t="shared" si="46"/>
        <v>0</v>
      </c>
      <c r="P214" s="184"/>
      <c r="Q214" s="115"/>
      <c r="R214" s="184"/>
      <c r="S214" s="113"/>
      <c r="T214" s="195">
        <f t="shared" si="47"/>
        <v>0</v>
      </c>
      <c r="U214" s="178" t="e">
        <f t="shared" si="48"/>
        <v>#DIV/0!</v>
      </c>
      <c r="V214" s="221">
        <f t="shared" si="49"/>
        <v>0</v>
      </c>
      <c r="W214" s="109" t="str">
        <f t="shared" si="50"/>
        <v/>
      </c>
      <c r="X214" s="109" t="str">
        <f t="shared" si="51"/>
        <v/>
      </c>
      <c r="Y214" s="109" t="str">
        <f t="shared" si="52"/>
        <v/>
      </c>
      <c r="Z214" s="109" t="str">
        <f t="shared" si="52"/>
        <v/>
      </c>
      <c r="AA214" s="202">
        <f t="shared" si="53"/>
        <v>0</v>
      </c>
      <c r="AB214" s="110">
        <f t="shared" si="54"/>
        <v>0</v>
      </c>
      <c r="AC214" s="110">
        <f t="shared" si="55"/>
        <v>0</v>
      </c>
      <c r="AD214" s="175" t="e">
        <f t="shared" si="56"/>
        <v>#DIV/0!</v>
      </c>
    </row>
    <row r="215" spans="6:30" ht="24.75" customHeight="1">
      <c r="F215" s="107"/>
      <c r="G215" s="107"/>
      <c r="H215" s="107"/>
      <c r="I215" s="107"/>
      <c r="J215" s="107"/>
      <c r="K215" s="114">
        <f t="shared" si="44"/>
        <v>0</v>
      </c>
      <c r="L215" s="114">
        <f t="shared" si="45"/>
        <v>0</v>
      </c>
      <c r="M215" s="209">
        <f t="shared" si="43"/>
        <v>0</v>
      </c>
      <c r="N215" s="179"/>
      <c r="O215" s="194">
        <f t="shared" si="46"/>
        <v>0</v>
      </c>
      <c r="P215" s="184"/>
      <c r="Q215" s="115"/>
      <c r="R215" s="184"/>
      <c r="S215" s="113"/>
      <c r="T215" s="195">
        <f t="shared" si="47"/>
        <v>0</v>
      </c>
      <c r="U215" s="178" t="e">
        <f t="shared" si="48"/>
        <v>#DIV/0!</v>
      </c>
      <c r="V215" s="221">
        <f t="shared" si="49"/>
        <v>0</v>
      </c>
      <c r="W215" s="109" t="str">
        <f t="shared" si="50"/>
        <v/>
      </c>
      <c r="X215" s="109" t="str">
        <f t="shared" si="51"/>
        <v/>
      </c>
      <c r="Y215" s="109" t="str">
        <f t="shared" si="52"/>
        <v/>
      </c>
      <c r="Z215" s="109" t="str">
        <f t="shared" si="52"/>
        <v/>
      </c>
      <c r="AA215" s="202">
        <f t="shared" si="53"/>
        <v>0</v>
      </c>
      <c r="AB215" s="110">
        <f t="shared" si="54"/>
        <v>0</v>
      </c>
      <c r="AC215" s="110">
        <f t="shared" si="55"/>
        <v>0</v>
      </c>
      <c r="AD215" s="175" t="e">
        <f t="shared" si="56"/>
        <v>#DIV/0!</v>
      </c>
    </row>
    <row r="216" spans="6:30" ht="24.75" customHeight="1">
      <c r="F216" s="107"/>
      <c r="G216" s="107"/>
      <c r="H216" s="107"/>
      <c r="I216" s="107"/>
      <c r="J216" s="107"/>
      <c r="K216" s="114">
        <f t="shared" si="44"/>
        <v>0</v>
      </c>
      <c r="L216" s="114">
        <f t="shared" si="45"/>
        <v>0</v>
      </c>
      <c r="M216" s="209">
        <f t="shared" si="43"/>
        <v>0</v>
      </c>
      <c r="N216" s="179"/>
      <c r="O216" s="194">
        <f t="shared" si="46"/>
        <v>0</v>
      </c>
      <c r="P216" s="184"/>
      <c r="Q216" s="115"/>
      <c r="R216" s="184"/>
      <c r="S216" s="113"/>
      <c r="T216" s="195">
        <f t="shared" si="47"/>
        <v>0</v>
      </c>
      <c r="U216" s="178" t="e">
        <f t="shared" si="48"/>
        <v>#DIV/0!</v>
      </c>
      <c r="V216" s="221">
        <f t="shared" si="49"/>
        <v>0</v>
      </c>
      <c r="W216" s="109" t="str">
        <f t="shared" si="50"/>
        <v/>
      </c>
      <c r="X216" s="109" t="str">
        <f t="shared" si="51"/>
        <v/>
      </c>
      <c r="Y216" s="109" t="str">
        <f t="shared" si="52"/>
        <v/>
      </c>
      <c r="Z216" s="109" t="str">
        <f t="shared" si="52"/>
        <v/>
      </c>
      <c r="AA216" s="202">
        <f t="shared" si="53"/>
        <v>0</v>
      </c>
      <c r="AB216" s="110">
        <f t="shared" si="54"/>
        <v>0</v>
      </c>
      <c r="AC216" s="110">
        <f t="shared" si="55"/>
        <v>0</v>
      </c>
      <c r="AD216" s="175" t="e">
        <f t="shared" si="56"/>
        <v>#DIV/0!</v>
      </c>
    </row>
    <row r="217" spans="6:30" ht="24.75" customHeight="1">
      <c r="F217" s="107"/>
      <c r="G217" s="107"/>
      <c r="H217" s="107"/>
      <c r="I217" s="107"/>
      <c r="J217" s="107"/>
      <c r="K217" s="114">
        <f t="shared" si="44"/>
        <v>0</v>
      </c>
      <c r="L217" s="114">
        <f t="shared" si="45"/>
        <v>0</v>
      </c>
      <c r="M217" s="209">
        <f t="shared" si="43"/>
        <v>0</v>
      </c>
      <c r="N217" s="179"/>
      <c r="O217" s="194">
        <f t="shared" si="46"/>
        <v>0</v>
      </c>
      <c r="P217" s="184"/>
      <c r="Q217" s="115"/>
      <c r="R217" s="184"/>
      <c r="S217" s="113"/>
      <c r="T217" s="195">
        <f t="shared" si="47"/>
        <v>0</v>
      </c>
      <c r="U217" s="178" t="e">
        <f t="shared" si="48"/>
        <v>#DIV/0!</v>
      </c>
      <c r="V217" s="221">
        <f t="shared" si="49"/>
        <v>0</v>
      </c>
      <c r="W217" s="109" t="str">
        <f t="shared" si="50"/>
        <v/>
      </c>
      <c r="X217" s="109" t="str">
        <f t="shared" si="51"/>
        <v/>
      </c>
      <c r="Y217" s="109" t="str">
        <f t="shared" si="52"/>
        <v/>
      </c>
      <c r="Z217" s="109" t="str">
        <f t="shared" si="52"/>
        <v/>
      </c>
      <c r="AA217" s="202">
        <f t="shared" si="53"/>
        <v>0</v>
      </c>
      <c r="AB217" s="110">
        <f t="shared" si="54"/>
        <v>0</v>
      </c>
      <c r="AC217" s="110">
        <f t="shared" si="55"/>
        <v>0</v>
      </c>
      <c r="AD217" s="175" t="e">
        <f t="shared" si="56"/>
        <v>#DIV/0!</v>
      </c>
    </row>
    <row r="218" spans="6:30" ht="24.75" customHeight="1">
      <c r="F218" s="107"/>
      <c r="G218" s="107"/>
      <c r="H218" s="107"/>
      <c r="I218" s="107"/>
      <c r="J218" s="107"/>
      <c r="K218" s="114">
        <f t="shared" si="44"/>
        <v>0</v>
      </c>
      <c r="L218" s="114">
        <f t="shared" si="45"/>
        <v>0</v>
      </c>
      <c r="M218" s="209">
        <f t="shared" si="43"/>
        <v>0</v>
      </c>
      <c r="N218" s="179"/>
      <c r="O218" s="194">
        <f t="shared" si="46"/>
        <v>0</v>
      </c>
      <c r="P218" s="184"/>
      <c r="Q218" s="115"/>
      <c r="R218" s="184"/>
      <c r="S218" s="113"/>
      <c r="T218" s="195">
        <f t="shared" si="47"/>
        <v>0</v>
      </c>
      <c r="U218" s="178" t="e">
        <f t="shared" si="48"/>
        <v>#DIV/0!</v>
      </c>
      <c r="V218" s="221">
        <f t="shared" si="49"/>
        <v>0</v>
      </c>
      <c r="W218" s="109" t="str">
        <f t="shared" si="50"/>
        <v/>
      </c>
      <c r="X218" s="109" t="str">
        <f t="shared" si="51"/>
        <v/>
      </c>
      <c r="Y218" s="109" t="str">
        <f t="shared" si="52"/>
        <v/>
      </c>
      <c r="Z218" s="109" t="str">
        <f t="shared" si="52"/>
        <v/>
      </c>
      <c r="AA218" s="202">
        <f t="shared" si="53"/>
        <v>0</v>
      </c>
      <c r="AB218" s="110">
        <f t="shared" si="54"/>
        <v>0</v>
      </c>
      <c r="AC218" s="110">
        <f t="shared" si="55"/>
        <v>0</v>
      </c>
      <c r="AD218" s="175" t="e">
        <f t="shared" si="56"/>
        <v>#DIV/0!</v>
      </c>
    </row>
    <row r="219" spans="6:30" ht="24.75" customHeight="1">
      <c r="F219" s="107"/>
      <c r="G219" s="107"/>
      <c r="H219" s="107"/>
      <c r="I219" s="107"/>
      <c r="J219" s="107"/>
      <c r="K219" s="114">
        <f t="shared" si="44"/>
        <v>0</v>
      </c>
      <c r="L219" s="114">
        <f t="shared" si="45"/>
        <v>0</v>
      </c>
      <c r="M219" s="209">
        <f t="shared" si="43"/>
        <v>0</v>
      </c>
      <c r="N219" s="179"/>
      <c r="O219" s="194">
        <f t="shared" si="46"/>
        <v>0</v>
      </c>
      <c r="P219" s="184"/>
      <c r="Q219" s="115"/>
      <c r="R219" s="184"/>
      <c r="S219" s="113"/>
      <c r="T219" s="195">
        <f t="shared" si="47"/>
        <v>0</v>
      </c>
      <c r="U219" s="178" t="e">
        <f t="shared" si="48"/>
        <v>#DIV/0!</v>
      </c>
      <c r="V219" s="221">
        <f t="shared" si="49"/>
        <v>0</v>
      </c>
      <c r="W219" s="109" t="str">
        <f t="shared" si="50"/>
        <v/>
      </c>
      <c r="X219" s="109" t="str">
        <f t="shared" si="51"/>
        <v/>
      </c>
      <c r="Y219" s="109" t="str">
        <f t="shared" si="52"/>
        <v/>
      </c>
      <c r="Z219" s="109" t="str">
        <f t="shared" si="52"/>
        <v/>
      </c>
      <c r="AA219" s="202">
        <f t="shared" si="53"/>
        <v>0</v>
      </c>
      <c r="AB219" s="110">
        <f t="shared" si="54"/>
        <v>0</v>
      </c>
      <c r="AC219" s="110">
        <f t="shared" si="55"/>
        <v>0</v>
      </c>
      <c r="AD219" s="175" t="e">
        <f t="shared" si="56"/>
        <v>#DIV/0!</v>
      </c>
    </row>
    <row r="220" spans="6:30" ht="24.75" customHeight="1">
      <c r="F220" s="107"/>
      <c r="G220" s="107"/>
      <c r="H220" s="107"/>
      <c r="I220" s="107"/>
      <c r="J220" s="107"/>
      <c r="K220" s="114">
        <f t="shared" si="44"/>
        <v>0</v>
      </c>
      <c r="L220" s="114">
        <f t="shared" si="45"/>
        <v>0</v>
      </c>
      <c r="M220" s="209">
        <f t="shared" si="43"/>
        <v>0</v>
      </c>
      <c r="N220" s="179"/>
      <c r="O220" s="194">
        <f t="shared" si="46"/>
        <v>0</v>
      </c>
      <c r="P220" s="184"/>
      <c r="Q220" s="115"/>
      <c r="R220" s="184"/>
      <c r="S220" s="113"/>
      <c r="T220" s="195">
        <f t="shared" si="47"/>
        <v>0</v>
      </c>
      <c r="U220" s="178" t="e">
        <f t="shared" si="48"/>
        <v>#DIV/0!</v>
      </c>
      <c r="V220" s="221">
        <f t="shared" si="49"/>
        <v>0</v>
      </c>
      <c r="W220" s="109" t="str">
        <f t="shared" si="50"/>
        <v/>
      </c>
      <c r="X220" s="109" t="str">
        <f t="shared" si="51"/>
        <v/>
      </c>
      <c r="Y220" s="109" t="str">
        <f t="shared" si="52"/>
        <v/>
      </c>
      <c r="Z220" s="109" t="str">
        <f t="shared" si="52"/>
        <v/>
      </c>
      <c r="AA220" s="202">
        <f t="shared" si="53"/>
        <v>0</v>
      </c>
      <c r="AB220" s="110">
        <f t="shared" si="54"/>
        <v>0</v>
      </c>
      <c r="AC220" s="110">
        <f t="shared" si="55"/>
        <v>0</v>
      </c>
      <c r="AD220" s="175" t="e">
        <f t="shared" si="56"/>
        <v>#DIV/0!</v>
      </c>
    </row>
    <row r="221" spans="6:30" ht="24.75" customHeight="1">
      <c r="F221" s="107"/>
      <c r="G221" s="107"/>
      <c r="H221" s="107"/>
      <c r="I221" s="107"/>
      <c r="J221" s="107"/>
      <c r="K221" s="114">
        <f t="shared" si="44"/>
        <v>0</v>
      </c>
      <c r="L221" s="114">
        <f t="shared" si="45"/>
        <v>0</v>
      </c>
      <c r="M221" s="209">
        <f t="shared" si="43"/>
        <v>0</v>
      </c>
      <c r="N221" s="179"/>
      <c r="O221" s="194">
        <f t="shared" si="46"/>
        <v>0</v>
      </c>
      <c r="P221" s="184"/>
      <c r="Q221" s="115"/>
      <c r="R221" s="184"/>
      <c r="S221" s="113"/>
      <c r="T221" s="195">
        <f t="shared" si="47"/>
        <v>0</v>
      </c>
      <c r="U221" s="178" t="e">
        <f t="shared" si="48"/>
        <v>#DIV/0!</v>
      </c>
      <c r="V221" s="221">
        <f t="shared" si="49"/>
        <v>0</v>
      </c>
      <c r="W221" s="109" t="str">
        <f t="shared" si="50"/>
        <v/>
      </c>
      <c r="X221" s="109" t="str">
        <f t="shared" si="51"/>
        <v/>
      </c>
      <c r="Y221" s="109" t="str">
        <f t="shared" si="52"/>
        <v/>
      </c>
      <c r="Z221" s="109" t="str">
        <f t="shared" si="52"/>
        <v/>
      </c>
      <c r="AA221" s="202">
        <f t="shared" si="53"/>
        <v>0</v>
      </c>
      <c r="AB221" s="110">
        <f t="shared" si="54"/>
        <v>0</v>
      </c>
      <c r="AC221" s="110">
        <f t="shared" si="55"/>
        <v>0</v>
      </c>
      <c r="AD221" s="175" t="e">
        <f t="shared" si="56"/>
        <v>#DIV/0!</v>
      </c>
    </row>
    <row r="222" spans="6:30" ht="24.75" customHeight="1">
      <c r="F222" s="107"/>
      <c r="G222" s="107"/>
      <c r="H222" s="107"/>
      <c r="I222" s="107"/>
      <c r="J222" s="107"/>
      <c r="K222" s="114">
        <f t="shared" si="44"/>
        <v>0</v>
      </c>
      <c r="L222" s="114">
        <f t="shared" si="45"/>
        <v>0</v>
      </c>
      <c r="M222" s="209">
        <f t="shared" si="43"/>
        <v>0</v>
      </c>
      <c r="N222" s="179"/>
      <c r="O222" s="194">
        <f t="shared" si="46"/>
        <v>0</v>
      </c>
      <c r="P222" s="184"/>
      <c r="Q222" s="115"/>
      <c r="R222" s="184"/>
      <c r="S222" s="113"/>
      <c r="T222" s="195">
        <f t="shared" si="47"/>
        <v>0</v>
      </c>
      <c r="U222" s="178" t="e">
        <f t="shared" si="48"/>
        <v>#DIV/0!</v>
      </c>
      <c r="V222" s="221">
        <f t="shared" si="49"/>
        <v>0</v>
      </c>
      <c r="W222" s="109" t="str">
        <f t="shared" si="50"/>
        <v/>
      </c>
      <c r="X222" s="109" t="str">
        <f t="shared" si="51"/>
        <v/>
      </c>
      <c r="Y222" s="109" t="str">
        <f t="shared" si="52"/>
        <v/>
      </c>
      <c r="Z222" s="109" t="str">
        <f t="shared" si="52"/>
        <v/>
      </c>
      <c r="AA222" s="202">
        <f t="shared" si="53"/>
        <v>0</v>
      </c>
      <c r="AB222" s="110">
        <f t="shared" si="54"/>
        <v>0</v>
      </c>
      <c r="AC222" s="110">
        <f t="shared" si="55"/>
        <v>0</v>
      </c>
      <c r="AD222" s="175" t="e">
        <f t="shared" si="56"/>
        <v>#DIV/0!</v>
      </c>
    </row>
    <row r="223" spans="6:30" ht="24.75" customHeight="1">
      <c r="F223" s="107"/>
      <c r="G223" s="107"/>
      <c r="H223" s="107"/>
      <c r="I223" s="107"/>
      <c r="J223" s="107"/>
      <c r="K223" s="114">
        <f t="shared" si="44"/>
        <v>0</v>
      </c>
      <c r="L223" s="114">
        <f t="shared" si="45"/>
        <v>0</v>
      </c>
      <c r="M223" s="209">
        <f t="shared" si="43"/>
        <v>0</v>
      </c>
      <c r="N223" s="179"/>
      <c r="O223" s="194">
        <f t="shared" si="46"/>
        <v>0</v>
      </c>
      <c r="P223" s="184"/>
      <c r="Q223" s="115"/>
      <c r="R223" s="184"/>
      <c r="S223" s="113"/>
      <c r="T223" s="195">
        <f t="shared" si="47"/>
        <v>0</v>
      </c>
      <c r="U223" s="178" t="e">
        <f t="shared" si="48"/>
        <v>#DIV/0!</v>
      </c>
      <c r="V223" s="221">
        <f t="shared" si="49"/>
        <v>0</v>
      </c>
      <c r="W223" s="109" t="str">
        <f t="shared" si="50"/>
        <v/>
      </c>
      <c r="X223" s="109" t="str">
        <f t="shared" si="51"/>
        <v/>
      </c>
      <c r="Y223" s="109" t="str">
        <f t="shared" si="52"/>
        <v/>
      </c>
      <c r="Z223" s="109" t="str">
        <f t="shared" si="52"/>
        <v/>
      </c>
      <c r="AA223" s="202">
        <f t="shared" si="53"/>
        <v>0</v>
      </c>
      <c r="AB223" s="110">
        <f t="shared" si="54"/>
        <v>0</v>
      </c>
      <c r="AC223" s="110">
        <f t="shared" si="55"/>
        <v>0</v>
      </c>
      <c r="AD223" s="175" t="e">
        <f t="shared" si="56"/>
        <v>#DIV/0!</v>
      </c>
    </row>
    <row r="224" spans="6:30" ht="24.75" customHeight="1">
      <c r="F224" s="107"/>
      <c r="G224" s="107"/>
      <c r="H224" s="107"/>
      <c r="I224" s="107"/>
      <c r="J224" s="107"/>
      <c r="K224" s="114">
        <f t="shared" si="44"/>
        <v>0</v>
      </c>
      <c r="L224" s="114">
        <f t="shared" si="45"/>
        <v>0</v>
      </c>
      <c r="M224" s="209">
        <f t="shared" si="43"/>
        <v>0</v>
      </c>
      <c r="N224" s="179"/>
      <c r="O224" s="194">
        <f t="shared" si="46"/>
        <v>0</v>
      </c>
      <c r="P224" s="184"/>
      <c r="Q224" s="115"/>
      <c r="R224" s="184"/>
      <c r="S224" s="113"/>
      <c r="T224" s="195">
        <f t="shared" si="47"/>
        <v>0</v>
      </c>
      <c r="U224" s="178" t="e">
        <f t="shared" si="48"/>
        <v>#DIV/0!</v>
      </c>
      <c r="V224" s="221">
        <f t="shared" si="49"/>
        <v>0</v>
      </c>
      <c r="W224" s="109" t="str">
        <f t="shared" si="50"/>
        <v/>
      </c>
      <c r="X224" s="109" t="str">
        <f t="shared" si="51"/>
        <v/>
      </c>
      <c r="Y224" s="109" t="str">
        <f t="shared" si="52"/>
        <v/>
      </c>
      <c r="Z224" s="109" t="str">
        <f t="shared" si="52"/>
        <v/>
      </c>
      <c r="AA224" s="202">
        <f t="shared" si="53"/>
        <v>0</v>
      </c>
      <c r="AB224" s="110">
        <f t="shared" si="54"/>
        <v>0</v>
      </c>
      <c r="AC224" s="110">
        <f t="shared" si="55"/>
        <v>0</v>
      </c>
      <c r="AD224" s="175" t="e">
        <f t="shared" si="56"/>
        <v>#DIV/0!</v>
      </c>
    </row>
    <row r="225" spans="6:30" ht="24.75" customHeight="1">
      <c r="F225" s="107"/>
      <c r="G225" s="107"/>
      <c r="H225" s="107"/>
      <c r="I225" s="107"/>
      <c r="J225" s="107"/>
      <c r="K225" s="114">
        <f t="shared" si="44"/>
        <v>0</v>
      </c>
      <c r="L225" s="114">
        <f t="shared" si="45"/>
        <v>0</v>
      </c>
      <c r="M225" s="209">
        <f t="shared" si="43"/>
        <v>0</v>
      </c>
      <c r="N225" s="179"/>
      <c r="O225" s="194">
        <f t="shared" si="46"/>
        <v>0</v>
      </c>
      <c r="P225" s="184"/>
      <c r="Q225" s="115"/>
      <c r="R225" s="184"/>
      <c r="S225" s="113"/>
      <c r="T225" s="195">
        <f t="shared" si="47"/>
        <v>0</v>
      </c>
      <c r="U225" s="178" t="e">
        <f t="shared" si="48"/>
        <v>#DIV/0!</v>
      </c>
      <c r="V225" s="221">
        <f t="shared" si="49"/>
        <v>0</v>
      </c>
      <c r="W225" s="109" t="str">
        <f t="shared" si="50"/>
        <v/>
      </c>
      <c r="X225" s="109" t="str">
        <f t="shared" si="51"/>
        <v/>
      </c>
      <c r="Y225" s="109" t="str">
        <f t="shared" si="52"/>
        <v/>
      </c>
      <c r="Z225" s="109" t="str">
        <f t="shared" si="52"/>
        <v/>
      </c>
      <c r="AA225" s="202">
        <f t="shared" si="53"/>
        <v>0</v>
      </c>
      <c r="AB225" s="110">
        <f t="shared" si="54"/>
        <v>0</v>
      </c>
      <c r="AC225" s="110">
        <f t="shared" si="55"/>
        <v>0</v>
      </c>
      <c r="AD225" s="175" t="e">
        <f t="shared" si="56"/>
        <v>#DIV/0!</v>
      </c>
    </row>
    <row r="226" spans="6:30" ht="24.75" customHeight="1">
      <c r="F226" s="107"/>
      <c r="G226" s="107"/>
      <c r="H226" s="107"/>
      <c r="I226" s="107"/>
      <c r="J226" s="107"/>
      <c r="K226" s="114">
        <f t="shared" si="44"/>
        <v>0</v>
      </c>
      <c r="L226" s="114">
        <f t="shared" si="45"/>
        <v>0</v>
      </c>
      <c r="M226" s="209">
        <f t="shared" si="43"/>
        <v>0</v>
      </c>
      <c r="N226" s="179"/>
      <c r="O226" s="194">
        <f t="shared" si="46"/>
        <v>0</v>
      </c>
      <c r="P226" s="184"/>
      <c r="Q226" s="115"/>
      <c r="R226" s="184"/>
      <c r="S226" s="113"/>
      <c r="T226" s="195">
        <f t="shared" si="47"/>
        <v>0</v>
      </c>
      <c r="U226" s="178" t="e">
        <f t="shared" si="48"/>
        <v>#DIV/0!</v>
      </c>
      <c r="V226" s="221">
        <f t="shared" si="49"/>
        <v>0</v>
      </c>
      <c r="W226" s="109" t="str">
        <f t="shared" si="50"/>
        <v/>
      </c>
      <c r="X226" s="109" t="str">
        <f t="shared" si="51"/>
        <v/>
      </c>
      <c r="Y226" s="109" t="str">
        <f t="shared" si="52"/>
        <v/>
      </c>
      <c r="Z226" s="109" t="str">
        <f t="shared" si="52"/>
        <v/>
      </c>
      <c r="AA226" s="202">
        <f t="shared" si="53"/>
        <v>0</v>
      </c>
      <c r="AB226" s="110">
        <f t="shared" si="54"/>
        <v>0</v>
      </c>
      <c r="AC226" s="110">
        <f t="shared" si="55"/>
        <v>0</v>
      </c>
      <c r="AD226" s="175" t="e">
        <f t="shared" si="56"/>
        <v>#DIV/0!</v>
      </c>
    </row>
    <row r="227" spans="6:30" ht="24.75" customHeight="1">
      <c r="F227" s="107"/>
      <c r="G227" s="107"/>
      <c r="H227" s="107"/>
      <c r="I227" s="107"/>
      <c r="J227" s="107"/>
      <c r="K227" s="114">
        <f t="shared" si="44"/>
        <v>0</v>
      </c>
      <c r="L227" s="114">
        <f t="shared" si="45"/>
        <v>0</v>
      </c>
      <c r="M227" s="209">
        <f t="shared" si="43"/>
        <v>0</v>
      </c>
      <c r="N227" s="179"/>
      <c r="O227" s="194">
        <f t="shared" si="46"/>
        <v>0</v>
      </c>
      <c r="P227" s="184"/>
      <c r="Q227" s="115"/>
      <c r="R227" s="184"/>
      <c r="S227" s="113"/>
      <c r="T227" s="195">
        <f t="shared" si="47"/>
        <v>0</v>
      </c>
      <c r="U227" s="178" t="e">
        <f t="shared" si="48"/>
        <v>#DIV/0!</v>
      </c>
      <c r="V227" s="221">
        <f t="shared" si="49"/>
        <v>0</v>
      </c>
      <c r="W227" s="109" t="str">
        <f t="shared" si="50"/>
        <v/>
      </c>
      <c r="X227" s="109" t="str">
        <f t="shared" si="51"/>
        <v/>
      </c>
      <c r="Y227" s="109" t="str">
        <f t="shared" si="52"/>
        <v/>
      </c>
      <c r="Z227" s="109" t="str">
        <f t="shared" si="52"/>
        <v/>
      </c>
      <c r="AA227" s="202">
        <f t="shared" si="53"/>
        <v>0</v>
      </c>
      <c r="AB227" s="110">
        <f t="shared" si="54"/>
        <v>0</v>
      </c>
      <c r="AC227" s="110">
        <f t="shared" si="55"/>
        <v>0</v>
      </c>
      <c r="AD227" s="175" t="e">
        <f t="shared" si="56"/>
        <v>#DIV/0!</v>
      </c>
    </row>
    <row r="228" spans="6:30" ht="24.75" customHeight="1">
      <c r="F228" s="107"/>
      <c r="G228" s="107"/>
      <c r="H228" s="107"/>
      <c r="I228" s="107"/>
      <c r="J228" s="107"/>
      <c r="K228" s="114">
        <f t="shared" si="44"/>
        <v>0</v>
      </c>
      <c r="L228" s="114">
        <f t="shared" si="45"/>
        <v>0</v>
      </c>
      <c r="M228" s="209">
        <f t="shared" si="43"/>
        <v>0</v>
      </c>
      <c r="N228" s="179"/>
      <c r="O228" s="194">
        <f t="shared" si="46"/>
        <v>0</v>
      </c>
      <c r="P228" s="184"/>
      <c r="Q228" s="115"/>
      <c r="R228" s="184"/>
      <c r="S228" s="113"/>
      <c r="T228" s="195">
        <f t="shared" si="47"/>
        <v>0</v>
      </c>
      <c r="U228" s="178" t="e">
        <f t="shared" si="48"/>
        <v>#DIV/0!</v>
      </c>
      <c r="V228" s="221">
        <f t="shared" si="49"/>
        <v>0</v>
      </c>
      <c r="W228" s="109" t="str">
        <f t="shared" si="50"/>
        <v/>
      </c>
      <c r="X228" s="109" t="str">
        <f t="shared" si="51"/>
        <v/>
      </c>
      <c r="Y228" s="109" t="str">
        <f t="shared" si="52"/>
        <v/>
      </c>
      <c r="Z228" s="109" t="str">
        <f t="shared" si="52"/>
        <v/>
      </c>
      <c r="AA228" s="202">
        <f t="shared" si="53"/>
        <v>0</v>
      </c>
      <c r="AB228" s="110">
        <f t="shared" si="54"/>
        <v>0</v>
      </c>
      <c r="AC228" s="110">
        <f t="shared" si="55"/>
        <v>0</v>
      </c>
      <c r="AD228" s="175" t="e">
        <f t="shared" si="56"/>
        <v>#DIV/0!</v>
      </c>
    </row>
    <row r="229" spans="6:30" ht="24.75" customHeight="1">
      <c r="F229" s="107"/>
      <c r="G229" s="107"/>
      <c r="H229" s="107"/>
      <c r="I229" s="107"/>
      <c r="J229" s="107"/>
      <c r="K229" s="114">
        <f t="shared" si="44"/>
        <v>0</v>
      </c>
      <c r="L229" s="114">
        <f t="shared" si="45"/>
        <v>0</v>
      </c>
      <c r="M229" s="209">
        <f t="shared" si="43"/>
        <v>0</v>
      </c>
      <c r="N229" s="179"/>
      <c r="O229" s="194">
        <f t="shared" si="46"/>
        <v>0</v>
      </c>
      <c r="P229" s="184"/>
      <c r="Q229" s="115"/>
      <c r="R229" s="184"/>
      <c r="S229" s="113"/>
      <c r="T229" s="195">
        <f t="shared" si="47"/>
        <v>0</v>
      </c>
      <c r="U229" s="178" t="e">
        <f t="shared" si="48"/>
        <v>#DIV/0!</v>
      </c>
      <c r="V229" s="221">
        <f t="shared" si="49"/>
        <v>0</v>
      </c>
      <c r="W229" s="109" t="str">
        <f t="shared" si="50"/>
        <v/>
      </c>
      <c r="X229" s="109" t="str">
        <f t="shared" si="51"/>
        <v/>
      </c>
      <c r="Y229" s="109" t="str">
        <f t="shared" si="52"/>
        <v/>
      </c>
      <c r="Z229" s="109" t="str">
        <f t="shared" si="52"/>
        <v/>
      </c>
      <c r="AA229" s="202">
        <f t="shared" si="53"/>
        <v>0</v>
      </c>
      <c r="AB229" s="110">
        <f t="shared" si="54"/>
        <v>0</v>
      </c>
      <c r="AC229" s="110">
        <f t="shared" si="55"/>
        <v>0</v>
      </c>
      <c r="AD229" s="175" t="e">
        <f t="shared" si="56"/>
        <v>#DIV/0!</v>
      </c>
    </row>
    <row r="230" spans="6:30" ht="24.75" customHeight="1">
      <c r="F230" s="107"/>
      <c r="G230" s="107"/>
      <c r="H230" s="107"/>
      <c r="I230" s="107"/>
      <c r="J230" s="107"/>
      <c r="K230" s="114">
        <f t="shared" si="44"/>
        <v>0</v>
      </c>
      <c r="L230" s="114">
        <f t="shared" si="45"/>
        <v>0</v>
      </c>
      <c r="M230" s="209">
        <f t="shared" si="43"/>
        <v>0</v>
      </c>
      <c r="N230" s="179"/>
      <c r="O230" s="194">
        <f t="shared" si="46"/>
        <v>0</v>
      </c>
      <c r="P230" s="184"/>
      <c r="Q230" s="115"/>
      <c r="R230" s="184"/>
      <c r="S230" s="113"/>
      <c r="T230" s="195">
        <f t="shared" si="47"/>
        <v>0</v>
      </c>
      <c r="U230" s="178" t="e">
        <f t="shared" si="48"/>
        <v>#DIV/0!</v>
      </c>
      <c r="V230" s="221">
        <f t="shared" si="49"/>
        <v>0</v>
      </c>
      <c r="W230" s="109" t="str">
        <f t="shared" si="50"/>
        <v/>
      </c>
      <c r="X230" s="109" t="str">
        <f t="shared" si="51"/>
        <v/>
      </c>
      <c r="Y230" s="109" t="str">
        <f t="shared" si="52"/>
        <v/>
      </c>
      <c r="Z230" s="109" t="str">
        <f t="shared" si="52"/>
        <v/>
      </c>
      <c r="AA230" s="202">
        <f t="shared" si="53"/>
        <v>0</v>
      </c>
      <c r="AB230" s="110">
        <f t="shared" si="54"/>
        <v>0</v>
      </c>
      <c r="AC230" s="110">
        <f t="shared" si="55"/>
        <v>0</v>
      </c>
      <c r="AD230" s="175" t="e">
        <f t="shared" si="56"/>
        <v>#DIV/0!</v>
      </c>
    </row>
    <row r="231" spans="6:30" ht="24.75" customHeight="1">
      <c r="F231" s="107"/>
      <c r="G231" s="107"/>
      <c r="H231" s="107"/>
      <c r="I231" s="107"/>
      <c r="J231" s="107"/>
      <c r="K231" s="114">
        <f t="shared" si="44"/>
        <v>0</v>
      </c>
      <c r="L231" s="114">
        <f t="shared" si="45"/>
        <v>0</v>
      </c>
      <c r="M231" s="209">
        <f t="shared" si="43"/>
        <v>0</v>
      </c>
      <c r="N231" s="179"/>
      <c r="O231" s="194">
        <f t="shared" si="46"/>
        <v>0</v>
      </c>
      <c r="P231" s="184"/>
      <c r="Q231" s="115"/>
      <c r="R231" s="184"/>
      <c r="S231" s="113"/>
      <c r="T231" s="195">
        <f t="shared" si="47"/>
        <v>0</v>
      </c>
      <c r="U231" s="178" t="e">
        <f t="shared" si="48"/>
        <v>#DIV/0!</v>
      </c>
      <c r="V231" s="221">
        <f t="shared" si="49"/>
        <v>0</v>
      </c>
      <c r="W231" s="109" t="str">
        <f t="shared" si="50"/>
        <v/>
      </c>
      <c r="X231" s="109" t="str">
        <f t="shared" si="51"/>
        <v/>
      </c>
      <c r="Y231" s="109" t="str">
        <f t="shared" si="52"/>
        <v/>
      </c>
      <c r="Z231" s="109" t="str">
        <f t="shared" si="52"/>
        <v/>
      </c>
      <c r="AA231" s="202">
        <f t="shared" si="53"/>
        <v>0</v>
      </c>
      <c r="AB231" s="110">
        <f t="shared" si="54"/>
        <v>0</v>
      </c>
      <c r="AC231" s="110">
        <f t="shared" si="55"/>
        <v>0</v>
      </c>
      <c r="AD231" s="175" t="e">
        <f t="shared" si="56"/>
        <v>#DIV/0!</v>
      </c>
    </row>
    <row r="232" spans="6:30" ht="24.75" customHeight="1">
      <c r="F232" s="107"/>
      <c r="G232" s="107"/>
      <c r="H232" s="107"/>
      <c r="I232" s="107"/>
      <c r="J232" s="107"/>
      <c r="K232" s="114">
        <f t="shared" si="44"/>
        <v>0</v>
      </c>
      <c r="L232" s="114">
        <f t="shared" si="45"/>
        <v>0</v>
      </c>
      <c r="M232" s="209">
        <f t="shared" si="43"/>
        <v>0</v>
      </c>
      <c r="N232" s="179"/>
      <c r="O232" s="194">
        <f t="shared" si="46"/>
        <v>0</v>
      </c>
      <c r="P232" s="184"/>
      <c r="Q232" s="115"/>
      <c r="R232" s="184"/>
      <c r="S232" s="113"/>
      <c r="T232" s="195">
        <f t="shared" si="47"/>
        <v>0</v>
      </c>
      <c r="U232" s="178" t="e">
        <f t="shared" si="48"/>
        <v>#DIV/0!</v>
      </c>
      <c r="V232" s="221">
        <f t="shared" si="49"/>
        <v>0</v>
      </c>
      <c r="W232" s="109" t="str">
        <f t="shared" si="50"/>
        <v/>
      </c>
      <c r="X232" s="109" t="str">
        <f t="shared" si="51"/>
        <v/>
      </c>
      <c r="Y232" s="109" t="str">
        <f t="shared" si="52"/>
        <v/>
      </c>
      <c r="Z232" s="109" t="str">
        <f t="shared" si="52"/>
        <v/>
      </c>
      <c r="AA232" s="202">
        <f t="shared" si="53"/>
        <v>0</v>
      </c>
      <c r="AB232" s="110">
        <f t="shared" si="54"/>
        <v>0</v>
      </c>
      <c r="AC232" s="110">
        <f t="shared" si="55"/>
        <v>0</v>
      </c>
      <c r="AD232" s="175" t="e">
        <f t="shared" si="56"/>
        <v>#DIV/0!</v>
      </c>
    </row>
    <row r="233" spans="6:30" ht="24.75" customHeight="1">
      <c r="F233" s="107"/>
      <c r="G233" s="107"/>
      <c r="H233" s="107"/>
      <c r="I233" s="107"/>
      <c r="J233" s="107"/>
      <c r="K233" s="114">
        <f t="shared" si="44"/>
        <v>0</v>
      </c>
      <c r="L233" s="114">
        <f t="shared" si="45"/>
        <v>0</v>
      </c>
      <c r="M233" s="209">
        <f t="shared" si="43"/>
        <v>0</v>
      </c>
      <c r="N233" s="179"/>
      <c r="O233" s="194">
        <f t="shared" si="46"/>
        <v>0</v>
      </c>
      <c r="P233" s="184"/>
      <c r="Q233" s="115"/>
      <c r="R233" s="184"/>
      <c r="S233" s="113"/>
      <c r="T233" s="195">
        <f t="shared" si="47"/>
        <v>0</v>
      </c>
      <c r="U233" s="178" t="e">
        <f t="shared" si="48"/>
        <v>#DIV/0!</v>
      </c>
      <c r="V233" s="221">
        <f t="shared" si="49"/>
        <v>0</v>
      </c>
      <c r="W233" s="109" t="str">
        <f t="shared" si="50"/>
        <v/>
      </c>
      <c r="X233" s="109" t="str">
        <f t="shared" si="51"/>
        <v/>
      </c>
      <c r="Y233" s="109" t="str">
        <f t="shared" si="52"/>
        <v/>
      </c>
      <c r="Z233" s="109" t="str">
        <f t="shared" si="52"/>
        <v/>
      </c>
      <c r="AA233" s="202">
        <f t="shared" si="53"/>
        <v>0</v>
      </c>
      <c r="AB233" s="110">
        <f t="shared" si="54"/>
        <v>0</v>
      </c>
      <c r="AC233" s="110">
        <f t="shared" si="55"/>
        <v>0</v>
      </c>
      <c r="AD233" s="175" t="e">
        <f t="shared" si="56"/>
        <v>#DIV/0!</v>
      </c>
    </row>
    <row r="234" spans="6:30" ht="24.75" customHeight="1">
      <c r="F234" s="107"/>
      <c r="G234" s="107"/>
      <c r="H234" s="107"/>
      <c r="I234" s="107"/>
      <c r="J234" s="107"/>
      <c r="K234" s="114">
        <f t="shared" si="44"/>
        <v>0</v>
      </c>
      <c r="L234" s="114">
        <f t="shared" si="45"/>
        <v>0</v>
      </c>
      <c r="M234" s="209">
        <f t="shared" si="43"/>
        <v>0</v>
      </c>
      <c r="N234" s="179"/>
      <c r="O234" s="194">
        <f t="shared" si="46"/>
        <v>0</v>
      </c>
      <c r="P234" s="184"/>
      <c r="Q234" s="115"/>
      <c r="R234" s="184"/>
      <c r="S234" s="113"/>
      <c r="T234" s="195">
        <f t="shared" si="47"/>
        <v>0</v>
      </c>
      <c r="U234" s="178" t="e">
        <f t="shared" si="48"/>
        <v>#DIV/0!</v>
      </c>
      <c r="V234" s="221">
        <f t="shared" si="49"/>
        <v>0</v>
      </c>
      <c r="W234" s="109" t="str">
        <f t="shared" si="50"/>
        <v/>
      </c>
      <c r="X234" s="109" t="str">
        <f t="shared" si="51"/>
        <v/>
      </c>
      <c r="Y234" s="109" t="str">
        <f t="shared" si="52"/>
        <v/>
      </c>
      <c r="Z234" s="109" t="str">
        <f t="shared" si="52"/>
        <v/>
      </c>
      <c r="AA234" s="202">
        <f t="shared" si="53"/>
        <v>0</v>
      </c>
      <c r="AB234" s="110">
        <f t="shared" si="54"/>
        <v>0</v>
      </c>
      <c r="AC234" s="110">
        <f t="shared" si="55"/>
        <v>0</v>
      </c>
      <c r="AD234" s="175" t="e">
        <f t="shared" si="56"/>
        <v>#DIV/0!</v>
      </c>
    </row>
    <row r="235" spans="6:30" ht="24.75" customHeight="1">
      <c r="F235" s="107"/>
      <c r="G235" s="107"/>
      <c r="H235" s="107"/>
      <c r="I235" s="107"/>
      <c r="J235" s="107"/>
      <c r="K235" s="114">
        <f t="shared" si="44"/>
        <v>0</v>
      </c>
      <c r="L235" s="114">
        <f t="shared" si="45"/>
        <v>0</v>
      </c>
      <c r="M235" s="209">
        <f t="shared" si="43"/>
        <v>0</v>
      </c>
      <c r="N235" s="179"/>
      <c r="O235" s="194">
        <f t="shared" si="46"/>
        <v>0</v>
      </c>
      <c r="P235" s="184"/>
      <c r="Q235" s="115"/>
      <c r="R235" s="184"/>
      <c r="S235" s="113"/>
      <c r="T235" s="195">
        <f t="shared" si="47"/>
        <v>0</v>
      </c>
      <c r="U235" s="178" t="e">
        <f t="shared" si="48"/>
        <v>#DIV/0!</v>
      </c>
      <c r="V235" s="221">
        <f t="shared" si="49"/>
        <v>0</v>
      </c>
      <c r="W235" s="109" t="str">
        <f t="shared" si="50"/>
        <v/>
      </c>
      <c r="X235" s="109" t="str">
        <f t="shared" si="51"/>
        <v/>
      </c>
      <c r="Y235" s="109" t="str">
        <f t="shared" si="52"/>
        <v/>
      </c>
      <c r="Z235" s="109" t="str">
        <f t="shared" si="52"/>
        <v/>
      </c>
      <c r="AA235" s="202">
        <f t="shared" si="53"/>
        <v>0</v>
      </c>
      <c r="AB235" s="110">
        <f t="shared" si="54"/>
        <v>0</v>
      </c>
      <c r="AC235" s="110">
        <f t="shared" si="55"/>
        <v>0</v>
      </c>
      <c r="AD235" s="175" t="e">
        <f t="shared" si="56"/>
        <v>#DIV/0!</v>
      </c>
    </row>
    <row r="236" spans="6:30" ht="24.75" customHeight="1">
      <c r="F236" s="107"/>
      <c r="G236" s="107"/>
      <c r="H236" s="107"/>
      <c r="I236" s="107"/>
      <c r="J236" s="107"/>
      <c r="K236" s="114">
        <f t="shared" si="44"/>
        <v>0</v>
      </c>
      <c r="L236" s="114">
        <f t="shared" si="45"/>
        <v>0</v>
      </c>
      <c r="M236" s="209">
        <f t="shared" si="43"/>
        <v>0</v>
      </c>
      <c r="N236" s="179"/>
      <c r="O236" s="194">
        <f t="shared" si="46"/>
        <v>0</v>
      </c>
      <c r="P236" s="184"/>
      <c r="Q236" s="115"/>
      <c r="R236" s="184"/>
      <c r="S236" s="113"/>
      <c r="T236" s="195">
        <f t="shared" si="47"/>
        <v>0</v>
      </c>
      <c r="U236" s="178" t="e">
        <f t="shared" si="48"/>
        <v>#DIV/0!</v>
      </c>
      <c r="V236" s="221">
        <f t="shared" si="49"/>
        <v>0</v>
      </c>
      <c r="W236" s="109" t="str">
        <f t="shared" si="50"/>
        <v/>
      </c>
      <c r="X236" s="109" t="str">
        <f t="shared" si="51"/>
        <v/>
      </c>
      <c r="Y236" s="109" t="str">
        <f t="shared" si="52"/>
        <v/>
      </c>
      <c r="Z236" s="109" t="str">
        <f t="shared" si="52"/>
        <v/>
      </c>
      <c r="AA236" s="202">
        <f t="shared" si="53"/>
        <v>0</v>
      </c>
      <c r="AB236" s="110">
        <f t="shared" si="54"/>
        <v>0</v>
      </c>
      <c r="AC236" s="110">
        <f t="shared" si="55"/>
        <v>0</v>
      </c>
      <c r="AD236" s="175" t="e">
        <f t="shared" si="56"/>
        <v>#DIV/0!</v>
      </c>
    </row>
    <row r="237" spans="6:30" ht="24.75" customHeight="1">
      <c r="F237" s="107"/>
      <c r="G237" s="107"/>
      <c r="H237" s="107"/>
      <c r="I237" s="107"/>
      <c r="J237" s="107"/>
      <c r="K237" s="114">
        <f t="shared" si="44"/>
        <v>0</v>
      </c>
      <c r="L237" s="114">
        <f t="shared" si="45"/>
        <v>0</v>
      </c>
      <c r="M237" s="209">
        <f t="shared" si="43"/>
        <v>0</v>
      </c>
      <c r="N237" s="179"/>
      <c r="O237" s="194">
        <f t="shared" si="46"/>
        <v>0</v>
      </c>
      <c r="P237" s="184"/>
      <c r="Q237" s="115"/>
      <c r="R237" s="184"/>
      <c r="S237" s="113"/>
      <c r="T237" s="195">
        <f t="shared" si="47"/>
        <v>0</v>
      </c>
      <c r="U237" s="178" t="e">
        <f t="shared" si="48"/>
        <v>#DIV/0!</v>
      </c>
      <c r="V237" s="221">
        <f t="shared" si="49"/>
        <v>0</v>
      </c>
      <c r="W237" s="109" t="str">
        <f t="shared" si="50"/>
        <v/>
      </c>
      <c r="X237" s="109" t="str">
        <f t="shared" si="51"/>
        <v/>
      </c>
      <c r="Y237" s="109" t="str">
        <f t="shared" si="52"/>
        <v/>
      </c>
      <c r="Z237" s="109" t="str">
        <f t="shared" si="52"/>
        <v/>
      </c>
      <c r="AA237" s="202">
        <f t="shared" si="53"/>
        <v>0</v>
      </c>
      <c r="AB237" s="110">
        <f t="shared" si="54"/>
        <v>0</v>
      </c>
      <c r="AC237" s="110">
        <f t="shared" si="55"/>
        <v>0</v>
      </c>
      <c r="AD237" s="175" t="e">
        <f t="shared" si="56"/>
        <v>#DIV/0!</v>
      </c>
    </row>
    <row r="238" spans="6:30" ht="24.75" customHeight="1">
      <c r="F238" s="107"/>
      <c r="G238" s="107"/>
      <c r="H238" s="107"/>
      <c r="I238" s="107"/>
      <c r="J238" s="107"/>
      <c r="K238" s="114">
        <f t="shared" si="44"/>
        <v>0</v>
      </c>
      <c r="L238" s="114">
        <f t="shared" si="45"/>
        <v>0</v>
      </c>
      <c r="M238" s="209">
        <f t="shared" si="43"/>
        <v>0</v>
      </c>
      <c r="N238" s="179"/>
      <c r="O238" s="194">
        <f t="shared" si="46"/>
        <v>0</v>
      </c>
      <c r="P238" s="184"/>
      <c r="Q238" s="115"/>
      <c r="R238" s="184"/>
      <c r="S238" s="113"/>
      <c r="T238" s="195">
        <f t="shared" si="47"/>
        <v>0</v>
      </c>
      <c r="U238" s="178" t="e">
        <f t="shared" si="48"/>
        <v>#DIV/0!</v>
      </c>
      <c r="V238" s="221">
        <f t="shared" si="49"/>
        <v>0</v>
      </c>
      <c r="W238" s="109" t="str">
        <f t="shared" si="50"/>
        <v/>
      </c>
      <c r="X238" s="109" t="str">
        <f t="shared" si="51"/>
        <v/>
      </c>
      <c r="Y238" s="109" t="str">
        <f t="shared" si="52"/>
        <v/>
      </c>
      <c r="Z238" s="109" t="str">
        <f t="shared" si="52"/>
        <v/>
      </c>
      <c r="AA238" s="202">
        <f t="shared" si="53"/>
        <v>0</v>
      </c>
      <c r="AB238" s="110">
        <f t="shared" si="54"/>
        <v>0</v>
      </c>
      <c r="AC238" s="110">
        <f t="shared" si="55"/>
        <v>0</v>
      </c>
      <c r="AD238" s="175" t="e">
        <f t="shared" si="56"/>
        <v>#DIV/0!</v>
      </c>
    </row>
    <row r="239" spans="6:30" ht="24.75" customHeight="1">
      <c r="F239" s="107"/>
      <c r="G239" s="107"/>
      <c r="H239" s="107"/>
      <c r="I239" s="107"/>
      <c r="J239" s="107"/>
      <c r="K239" s="114">
        <f t="shared" si="44"/>
        <v>0</v>
      </c>
      <c r="L239" s="114">
        <f t="shared" si="45"/>
        <v>0</v>
      </c>
      <c r="M239" s="209">
        <f t="shared" si="43"/>
        <v>0</v>
      </c>
      <c r="N239" s="179"/>
      <c r="O239" s="194">
        <f t="shared" si="46"/>
        <v>0</v>
      </c>
      <c r="P239" s="184"/>
      <c r="Q239" s="115"/>
      <c r="R239" s="184"/>
      <c r="S239" s="113"/>
      <c r="T239" s="195">
        <f t="shared" si="47"/>
        <v>0</v>
      </c>
      <c r="U239" s="178" t="e">
        <f t="shared" si="48"/>
        <v>#DIV/0!</v>
      </c>
      <c r="V239" s="221">
        <f t="shared" si="49"/>
        <v>0</v>
      </c>
      <c r="W239" s="109" t="str">
        <f t="shared" si="50"/>
        <v/>
      </c>
      <c r="X239" s="109" t="str">
        <f t="shared" si="51"/>
        <v/>
      </c>
      <c r="Y239" s="109" t="str">
        <f t="shared" si="52"/>
        <v/>
      </c>
      <c r="Z239" s="109" t="str">
        <f t="shared" si="52"/>
        <v/>
      </c>
      <c r="AA239" s="202">
        <f t="shared" si="53"/>
        <v>0</v>
      </c>
      <c r="AB239" s="110">
        <f t="shared" si="54"/>
        <v>0</v>
      </c>
      <c r="AC239" s="110">
        <f t="shared" si="55"/>
        <v>0</v>
      </c>
      <c r="AD239" s="175" t="e">
        <f t="shared" si="56"/>
        <v>#DIV/0!</v>
      </c>
    </row>
    <row r="240" spans="6:30" ht="24.75" customHeight="1">
      <c r="F240" s="107"/>
      <c r="G240" s="107"/>
      <c r="H240" s="107"/>
      <c r="I240" s="107"/>
      <c r="J240" s="107"/>
      <c r="K240" s="114">
        <f t="shared" si="44"/>
        <v>0</v>
      </c>
      <c r="L240" s="114">
        <f t="shared" si="45"/>
        <v>0</v>
      </c>
      <c r="M240" s="209">
        <f t="shared" si="43"/>
        <v>0</v>
      </c>
      <c r="N240" s="179"/>
      <c r="O240" s="194">
        <f t="shared" si="46"/>
        <v>0</v>
      </c>
      <c r="P240" s="184"/>
      <c r="Q240" s="115"/>
      <c r="R240" s="184"/>
      <c r="S240" s="113"/>
      <c r="T240" s="195">
        <f t="shared" si="47"/>
        <v>0</v>
      </c>
      <c r="U240" s="178" t="e">
        <f t="shared" si="48"/>
        <v>#DIV/0!</v>
      </c>
      <c r="V240" s="221">
        <f t="shared" si="49"/>
        <v>0</v>
      </c>
      <c r="W240" s="109" t="str">
        <f t="shared" si="50"/>
        <v/>
      </c>
      <c r="X240" s="109" t="str">
        <f t="shared" si="51"/>
        <v/>
      </c>
      <c r="Y240" s="109" t="str">
        <f t="shared" si="52"/>
        <v/>
      </c>
      <c r="Z240" s="109" t="str">
        <f t="shared" si="52"/>
        <v/>
      </c>
      <c r="AA240" s="202">
        <f t="shared" si="53"/>
        <v>0</v>
      </c>
      <c r="AB240" s="110">
        <f t="shared" si="54"/>
        <v>0</v>
      </c>
      <c r="AC240" s="110">
        <f t="shared" si="55"/>
        <v>0</v>
      </c>
      <c r="AD240" s="175" t="e">
        <f t="shared" si="56"/>
        <v>#DIV/0!</v>
      </c>
    </row>
    <row r="241" spans="6:30" ht="24.75" customHeight="1">
      <c r="F241" s="107"/>
      <c r="G241" s="107"/>
      <c r="H241" s="107"/>
      <c r="I241" s="107"/>
      <c r="J241" s="107"/>
      <c r="K241" s="114">
        <f t="shared" si="44"/>
        <v>0</v>
      </c>
      <c r="L241" s="114">
        <f t="shared" si="45"/>
        <v>0</v>
      </c>
      <c r="M241" s="209">
        <f t="shared" si="43"/>
        <v>0</v>
      </c>
      <c r="N241" s="179"/>
      <c r="O241" s="194">
        <f t="shared" si="46"/>
        <v>0</v>
      </c>
      <c r="P241" s="184"/>
      <c r="Q241" s="115"/>
      <c r="R241" s="184"/>
      <c r="S241" s="113"/>
      <c r="T241" s="195">
        <f t="shared" si="47"/>
        <v>0</v>
      </c>
      <c r="U241" s="178" t="e">
        <f t="shared" si="48"/>
        <v>#DIV/0!</v>
      </c>
      <c r="V241" s="221">
        <f t="shared" si="49"/>
        <v>0</v>
      </c>
      <c r="W241" s="109" t="str">
        <f t="shared" si="50"/>
        <v/>
      </c>
      <c r="X241" s="109" t="str">
        <f t="shared" si="51"/>
        <v/>
      </c>
      <c r="Y241" s="109" t="str">
        <f t="shared" si="52"/>
        <v/>
      </c>
      <c r="Z241" s="109" t="str">
        <f t="shared" si="52"/>
        <v/>
      </c>
      <c r="AA241" s="202">
        <f t="shared" si="53"/>
        <v>0</v>
      </c>
      <c r="AB241" s="110">
        <f t="shared" si="54"/>
        <v>0</v>
      </c>
      <c r="AC241" s="110">
        <f t="shared" si="55"/>
        <v>0</v>
      </c>
      <c r="AD241" s="175" t="e">
        <f t="shared" si="56"/>
        <v>#DIV/0!</v>
      </c>
    </row>
    <row r="242" spans="6:30" ht="24.75" customHeight="1">
      <c r="F242" s="107"/>
      <c r="G242" s="107"/>
      <c r="H242" s="107"/>
      <c r="I242" s="107"/>
      <c r="J242" s="107"/>
      <c r="K242" s="114">
        <f t="shared" si="44"/>
        <v>0</v>
      </c>
      <c r="L242" s="114">
        <f t="shared" si="45"/>
        <v>0</v>
      </c>
      <c r="M242" s="209">
        <f t="shared" si="43"/>
        <v>0</v>
      </c>
      <c r="N242" s="179"/>
      <c r="O242" s="194">
        <f t="shared" si="46"/>
        <v>0</v>
      </c>
      <c r="P242" s="184"/>
      <c r="Q242" s="115"/>
      <c r="R242" s="184"/>
      <c r="S242" s="113"/>
      <c r="T242" s="195">
        <f t="shared" si="47"/>
        <v>0</v>
      </c>
      <c r="U242" s="178" t="e">
        <f t="shared" si="48"/>
        <v>#DIV/0!</v>
      </c>
      <c r="V242" s="221">
        <f t="shared" si="49"/>
        <v>0</v>
      </c>
      <c r="W242" s="109" t="str">
        <f t="shared" si="50"/>
        <v/>
      </c>
      <c r="X242" s="109" t="str">
        <f t="shared" si="51"/>
        <v/>
      </c>
      <c r="Y242" s="109" t="str">
        <f t="shared" si="52"/>
        <v/>
      </c>
      <c r="Z242" s="109" t="str">
        <f t="shared" si="52"/>
        <v/>
      </c>
      <c r="AA242" s="202">
        <f t="shared" si="53"/>
        <v>0</v>
      </c>
      <c r="AB242" s="110">
        <f t="shared" si="54"/>
        <v>0</v>
      </c>
      <c r="AC242" s="110">
        <f t="shared" si="55"/>
        <v>0</v>
      </c>
      <c r="AD242" s="175" t="e">
        <f t="shared" si="56"/>
        <v>#DIV/0!</v>
      </c>
    </row>
    <row r="243" spans="6:30" ht="24.75" customHeight="1">
      <c r="F243" s="107"/>
      <c r="G243" s="107"/>
      <c r="H243" s="107"/>
      <c r="I243" s="107"/>
      <c r="J243" s="107"/>
      <c r="K243" s="114">
        <f t="shared" si="44"/>
        <v>0</v>
      </c>
      <c r="L243" s="114">
        <f t="shared" si="45"/>
        <v>0</v>
      </c>
      <c r="M243" s="209">
        <f t="shared" si="43"/>
        <v>0</v>
      </c>
      <c r="N243" s="179"/>
      <c r="O243" s="194">
        <f t="shared" si="46"/>
        <v>0</v>
      </c>
      <c r="P243" s="184"/>
      <c r="Q243" s="115"/>
      <c r="R243" s="184"/>
      <c r="S243" s="113"/>
      <c r="T243" s="195">
        <f t="shared" si="47"/>
        <v>0</v>
      </c>
      <c r="U243" s="178" t="e">
        <f t="shared" si="48"/>
        <v>#DIV/0!</v>
      </c>
      <c r="V243" s="221">
        <f t="shared" si="49"/>
        <v>0</v>
      </c>
      <c r="W243" s="109" t="str">
        <f t="shared" si="50"/>
        <v/>
      </c>
      <c r="X243" s="109" t="str">
        <f t="shared" si="51"/>
        <v/>
      </c>
      <c r="Y243" s="109" t="str">
        <f t="shared" si="52"/>
        <v/>
      </c>
      <c r="Z243" s="109" t="str">
        <f t="shared" si="52"/>
        <v/>
      </c>
      <c r="AA243" s="202">
        <f t="shared" si="53"/>
        <v>0</v>
      </c>
      <c r="AB243" s="110">
        <f t="shared" si="54"/>
        <v>0</v>
      </c>
      <c r="AC243" s="110">
        <f t="shared" si="55"/>
        <v>0</v>
      </c>
      <c r="AD243" s="175" t="e">
        <f t="shared" si="56"/>
        <v>#DIV/0!</v>
      </c>
    </row>
    <row r="244" spans="6:30" ht="24.75" customHeight="1">
      <c r="F244" s="107"/>
      <c r="G244" s="107"/>
      <c r="H244" s="107"/>
      <c r="I244" s="107"/>
      <c r="J244" s="107"/>
      <c r="K244" s="114">
        <f t="shared" si="44"/>
        <v>0</v>
      </c>
      <c r="L244" s="114">
        <f t="shared" si="45"/>
        <v>0</v>
      </c>
      <c r="M244" s="209">
        <f t="shared" si="43"/>
        <v>0</v>
      </c>
      <c r="N244" s="179"/>
      <c r="O244" s="194">
        <f t="shared" si="46"/>
        <v>0</v>
      </c>
      <c r="P244" s="184"/>
      <c r="Q244" s="115"/>
      <c r="R244" s="184"/>
      <c r="S244" s="113"/>
      <c r="T244" s="195">
        <f t="shared" si="47"/>
        <v>0</v>
      </c>
      <c r="U244" s="178" t="e">
        <f t="shared" si="48"/>
        <v>#DIV/0!</v>
      </c>
      <c r="V244" s="221">
        <f t="shared" si="49"/>
        <v>0</v>
      </c>
      <c r="W244" s="109" t="str">
        <f t="shared" si="50"/>
        <v/>
      </c>
      <c r="X244" s="109" t="str">
        <f t="shared" si="51"/>
        <v/>
      </c>
      <c r="Y244" s="109" t="str">
        <f t="shared" si="52"/>
        <v/>
      </c>
      <c r="Z244" s="109" t="str">
        <f t="shared" si="52"/>
        <v/>
      </c>
      <c r="AA244" s="202">
        <f t="shared" si="53"/>
        <v>0</v>
      </c>
      <c r="AB244" s="110">
        <f t="shared" si="54"/>
        <v>0</v>
      </c>
      <c r="AC244" s="110">
        <f t="shared" si="55"/>
        <v>0</v>
      </c>
      <c r="AD244" s="175" t="e">
        <f t="shared" si="56"/>
        <v>#DIV/0!</v>
      </c>
    </row>
    <row r="245" spans="6:30" ht="24.75" customHeight="1">
      <c r="F245" s="107"/>
      <c r="G245" s="107"/>
      <c r="H245" s="107"/>
      <c r="I245" s="107"/>
      <c r="J245" s="107"/>
      <c r="K245" s="114">
        <f t="shared" si="44"/>
        <v>0</v>
      </c>
      <c r="L245" s="114">
        <f t="shared" si="45"/>
        <v>0</v>
      </c>
      <c r="M245" s="209">
        <f t="shared" si="43"/>
        <v>0</v>
      </c>
      <c r="N245" s="179"/>
      <c r="O245" s="194">
        <f t="shared" si="46"/>
        <v>0</v>
      </c>
      <c r="P245" s="184"/>
      <c r="Q245" s="115"/>
      <c r="R245" s="184"/>
      <c r="S245" s="113"/>
      <c r="T245" s="195">
        <f t="shared" si="47"/>
        <v>0</v>
      </c>
      <c r="U245" s="178" t="e">
        <f t="shared" si="48"/>
        <v>#DIV/0!</v>
      </c>
      <c r="V245" s="221">
        <f t="shared" si="49"/>
        <v>0</v>
      </c>
      <c r="W245" s="109" t="str">
        <f t="shared" si="50"/>
        <v/>
      </c>
      <c r="X245" s="109" t="str">
        <f t="shared" si="51"/>
        <v/>
      </c>
      <c r="Y245" s="109" t="str">
        <f t="shared" si="52"/>
        <v/>
      </c>
      <c r="Z245" s="109" t="str">
        <f t="shared" si="52"/>
        <v/>
      </c>
      <c r="AA245" s="202">
        <f t="shared" si="53"/>
        <v>0</v>
      </c>
      <c r="AB245" s="110">
        <f t="shared" si="54"/>
        <v>0</v>
      </c>
      <c r="AC245" s="110">
        <f t="shared" si="55"/>
        <v>0</v>
      </c>
      <c r="AD245" s="175" t="e">
        <f t="shared" si="56"/>
        <v>#DIV/0!</v>
      </c>
    </row>
    <row r="246" spans="6:30" ht="24.75" customHeight="1">
      <c r="F246" s="107"/>
      <c r="G246" s="107"/>
      <c r="H246" s="107"/>
      <c r="I246" s="107"/>
      <c r="J246" s="107"/>
      <c r="K246" s="114">
        <f t="shared" si="44"/>
        <v>0</v>
      </c>
      <c r="L246" s="114">
        <f t="shared" si="45"/>
        <v>0</v>
      </c>
      <c r="M246" s="209">
        <f t="shared" si="43"/>
        <v>0</v>
      </c>
      <c r="N246" s="179"/>
      <c r="O246" s="194">
        <f t="shared" si="46"/>
        <v>0</v>
      </c>
      <c r="P246" s="184"/>
      <c r="Q246" s="115"/>
      <c r="R246" s="184"/>
      <c r="S246" s="113"/>
      <c r="T246" s="195">
        <f t="shared" si="47"/>
        <v>0</v>
      </c>
      <c r="U246" s="178" t="e">
        <f t="shared" si="48"/>
        <v>#DIV/0!</v>
      </c>
      <c r="V246" s="221">
        <f t="shared" si="49"/>
        <v>0</v>
      </c>
      <c r="W246" s="109" t="str">
        <f t="shared" si="50"/>
        <v/>
      </c>
      <c r="X246" s="109" t="str">
        <f t="shared" si="51"/>
        <v/>
      </c>
      <c r="Y246" s="109" t="str">
        <f t="shared" si="52"/>
        <v/>
      </c>
      <c r="Z246" s="109" t="str">
        <f t="shared" si="52"/>
        <v/>
      </c>
      <c r="AA246" s="202">
        <f t="shared" si="53"/>
        <v>0</v>
      </c>
      <c r="AB246" s="110">
        <f t="shared" si="54"/>
        <v>0</v>
      </c>
      <c r="AC246" s="110">
        <f t="shared" si="55"/>
        <v>0</v>
      </c>
      <c r="AD246" s="175" t="e">
        <f t="shared" si="56"/>
        <v>#DIV/0!</v>
      </c>
    </row>
    <row r="247" spans="6:30" ht="24.75" customHeight="1">
      <c r="F247" s="107"/>
      <c r="G247" s="107"/>
      <c r="H247" s="107"/>
      <c r="I247" s="107"/>
      <c r="J247" s="107"/>
      <c r="K247" s="114">
        <f t="shared" si="44"/>
        <v>0</v>
      </c>
      <c r="L247" s="114">
        <f t="shared" si="45"/>
        <v>0</v>
      </c>
      <c r="M247" s="209">
        <f t="shared" si="43"/>
        <v>0</v>
      </c>
      <c r="N247" s="179"/>
      <c r="O247" s="194">
        <f t="shared" si="46"/>
        <v>0</v>
      </c>
      <c r="P247" s="184"/>
      <c r="Q247" s="115"/>
      <c r="R247" s="184"/>
      <c r="S247" s="113"/>
      <c r="T247" s="195">
        <f t="shared" si="47"/>
        <v>0</v>
      </c>
      <c r="U247" s="178" t="e">
        <f t="shared" si="48"/>
        <v>#DIV/0!</v>
      </c>
      <c r="V247" s="221">
        <f t="shared" si="49"/>
        <v>0</v>
      </c>
      <c r="W247" s="109" t="str">
        <f t="shared" si="50"/>
        <v/>
      </c>
      <c r="X247" s="109" t="str">
        <f t="shared" si="51"/>
        <v/>
      </c>
      <c r="Y247" s="109" t="str">
        <f t="shared" si="52"/>
        <v/>
      </c>
      <c r="Z247" s="109" t="str">
        <f t="shared" si="52"/>
        <v/>
      </c>
      <c r="AA247" s="202">
        <f t="shared" si="53"/>
        <v>0</v>
      </c>
      <c r="AB247" s="110">
        <f t="shared" si="54"/>
        <v>0</v>
      </c>
      <c r="AC247" s="110">
        <f t="shared" si="55"/>
        <v>0</v>
      </c>
      <c r="AD247" s="175" t="e">
        <f t="shared" si="56"/>
        <v>#DIV/0!</v>
      </c>
    </row>
    <row r="248" spans="6:30" ht="24.75" customHeight="1">
      <c r="F248" s="107"/>
      <c r="G248" s="107"/>
      <c r="H248" s="107"/>
      <c r="I248" s="107"/>
      <c r="J248" s="107"/>
      <c r="K248" s="114">
        <f t="shared" si="44"/>
        <v>0</v>
      </c>
      <c r="L248" s="114">
        <f t="shared" si="45"/>
        <v>0</v>
      </c>
      <c r="M248" s="209">
        <f t="shared" si="43"/>
        <v>0</v>
      </c>
      <c r="N248" s="179"/>
      <c r="O248" s="194">
        <f t="shared" si="46"/>
        <v>0</v>
      </c>
      <c r="P248" s="184"/>
      <c r="Q248" s="115"/>
      <c r="R248" s="184"/>
      <c r="S248" s="113"/>
      <c r="T248" s="195">
        <f t="shared" si="47"/>
        <v>0</v>
      </c>
      <c r="U248" s="178" t="e">
        <f t="shared" si="48"/>
        <v>#DIV/0!</v>
      </c>
      <c r="V248" s="221">
        <f t="shared" si="49"/>
        <v>0</v>
      </c>
      <c r="W248" s="109" t="str">
        <f t="shared" si="50"/>
        <v/>
      </c>
      <c r="X248" s="109" t="str">
        <f t="shared" si="51"/>
        <v/>
      </c>
      <c r="Y248" s="109" t="str">
        <f t="shared" si="52"/>
        <v/>
      </c>
      <c r="Z248" s="109" t="str">
        <f t="shared" si="52"/>
        <v/>
      </c>
      <c r="AA248" s="202">
        <f t="shared" si="53"/>
        <v>0</v>
      </c>
      <c r="AB248" s="110">
        <f t="shared" si="54"/>
        <v>0</v>
      </c>
      <c r="AC248" s="110">
        <f t="shared" si="55"/>
        <v>0</v>
      </c>
      <c r="AD248" s="175" t="e">
        <f t="shared" si="56"/>
        <v>#DIV/0!</v>
      </c>
    </row>
    <row r="249" spans="6:30" ht="24.75" customHeight="1">
      <c r="F249" s="107"/>
      <c r="G249" s="107"/>
      <c r="H249" s="107"/>
      <c r="I249" s="107"/>
      <c r="J249" s="107"/>
      <c r="K249" s="114">
        <f t="shared" si="44"/>
        <v>0</v>
      </c>
      <c r="L249" s="114">
        <f t="shared" si="45"/>
        <v>0</v>
      </c>
      <c r="M249" s="209">
        <f t="shared" si="43"/>
        <v>0</v>
      </c>
      <c r="N249" s="179"/>
      <c r="O249" s="194">
        <f t="shared" si="46"/>
        <v>0</v>
      </c>
      <c r="P249" s="184"/>
      <c r="Q249" s="115"/>
      <c r="R249" s="184"/>
      <c r="S249" s="113"/>
      <c r="T249" s="195">
        <f t="shared" si="47"/>
        <v>0</v>
      </c>
      <c r="U249" s="178" t="e">
        <f t="shared" si="48"/>
        <v>#DIV/0!</v>
      </c>
      <c r="V249" s="221">
        <f t="shared" si="49"/>
        <v>0</v>
      </c>
      <c r="W249" s="109" t="str">
        <f t="shared" si="50"/>
        <v/>
      </c>
      <c r="X249" s="109" t="str">
        <f t="shared" si="51"/>
        <v/>
      </c>
      <c r="Y249" s="109" t="str">
        <f t="shared" si="52"/>
        <v/>
      </c>
      <c r="Z249" s="109" t="str">
        <f t="shared" si="52"/>
        <v/>
      </c>
      <c r="AA249" s="202">
        <f t="shared" si="53"/>
        <v>0</v>
      </c>
      <c r="AB249" s="110">
        <f t="shared" si="54"/>
        <v>0</v>
      </c>
      <c r="AC249" s="110">
        <f t="shared" si="55"/>
        <v>0</v>
      </c>
      <c r="AD249" s="175" t="e">
        <f t="shared" si="56"/>
        <v>#DIV/0!</v>
      </c>
    </row>
    <row r="250" spans="6:30" ht="24.75" customHeight="1">
      <c r="F250" s="107"/>
      <c r="G250" s="107"/>
      <c r="H250" s="107"/>
      <c r="I250" s="107"/>
      <c r="J250" s="107"/>
      <c r="K250" s="114">
        <f t="shared" si="44"/>
        <v>0</v>
      </c>
      <c r="L250" s="114">
        <f t="shared" si="45"/>
        <v>0</v>
      </c>
      <c r="M250" s="209">
        <f t="shared" si="43"/>
        <v>0</v>
      </c>
      <c r="N250" s="179"/>
      <c r="O250" s="194">
        <f t="shared" si="46"/>
        <v>0</v>
      </c>
      <c r="P250" s="184"/>
      <c r="Q250" s="115"/>
      <c r="R250" s="184"/>
      <c r="S250" s="113"/>
      <c r="T250" s="195">
        <f t="shared" si="47"/>
        <v>0</v>
      </c>
      <c r="U250" s="178" t="e">
        <f t="shared" si="48"/>
        <v>#DIV/0!</v>
      </c>
      <c r="V250" s="221">
        <f t="shared" si="49"/>
        <v>0</v>
      </c>
      <c r="W250" s="109" t="str">
        <f t="shared" si="50"/>
        <v/>
      </c>
      <c r="X250" s="109" t="str">
        <f t="shared" si="51"/>
        <v/>
      </c>
      <c r="Y250" s="109" t="str">
        <f t="shared" si="52"/>
        <v/>
      </c>
      <c r="Z250" s="109" t="str">
        <f t="shared" si="52"/>
        <v/>
      </c>
      <c r="AA250" s="202">
        <f t="shared" si="53"/>
        <v>0</v>
      </c>
      <c r="AB250" s="110">
        <f t="shared" si="54"/>
        <v>0</v>
      </c>
      <c r="AC250" s="110">
        <f t="shared" si="55"/>
        <v>0</v>
      </c>
      <c r="AD250" s="175" t="e">
        <f t="shared" si="56"/>
        <v>#DIV/0!</v>
      </c>
    </row>
    <row r="251" spans="6:30" ht="24.75" customHeight="1">
      <c r="F251" s="107"/>
      <c r="G251" s="107"/>
      <c r="H251" s="107"/>
      <c r="I251" s="107"/>
      <c r="J251" s="107"/>
      <c r="K251" s="114">
        <f t="shared" si="44"/>
        <v>0</v>
      </c>
      <c r="L251" s="114">
        <f t="shared" si="45"/>
        <v>0</v>
      </c>
      <c r="M251" s="209">
        <f t="shared" si="43"/>
        <v>0</v>
      </c>
      <c r="N251" s="179"/>
      <c r="O251" s="194">
        <f t="shared" si="46"/>
        <v>0</v>
      </c>
      <c r="P251" s="184"/>
      <c r="Q251" s="115"/>
      <c r="R251" s="184"/>
      <c r="S251" s="113"/>
      <c r="T251" s="195">
        <f t="shared" si="47"/>
        <v>0</v>
      </c>
      <c r="U251" s="178" t="e">
        <f t="shared" si="48"/>
        <v>#DIV/0!</v>
      </c>
      <c r="V251" s="221">
        <f t="shared" si="49"/>
        <v>0</v>
      </c>
      <c r="W251" s="109" t="str">
        <f t="shared" si="50"/>
        <v/>
      </c>
      <c r="X251" s="109" t="str">
        <f t="shared" si="51"/>
        <v/>
      </c>
      <c r="Y251" s="109" t="str">
        <f t="shared" si="52"/>
        <v/>
      </c>
      <c r="Z251" s="109" t="str">
        <f t="shared" si="52"/>
        <v/>
      </c>
      <c r="AA251" s="202">
        <f t="shared" si="53"/>
        <v>0</v>
      </c>
      <c r="AB251" s="110">
        <f t="shared" si="54"/>
        <v>0</v>
      </c>
      <c r="AC251" s="110">
        <f t="shared" si="55"/>
        <v>0</v>
      </c>
      <c r="AD251" s="175" t="e">
        <f t="shared" si="56"/>
        <v>#DIV/0!</v>
      </c>
    </row>
    <row r="252" spans="6:30" ht="24.75" customHeight="1">
      <c r="F252" s="107"/>
      <c r="G252" s="107"/>
      <c r="H252" s="107"/>
      <c r="I252" s="107"/>
      <c r="J252" s="107"/>
      <c r="K252" s="114">
        <f t="shared" si="44"/>
        <v>0</v>
      </c>
      <c r="L252" s="114">
        <f t="shared" si="45"/>
        <v>0</v>
      </c>
      <c r="M252" s="209">
        <f t="shared" si="43"/>
        <v>0</v>
      </c>
      <c r="N252" s="179"/>
      <c r="O252" s="194">
        <f t="shared" si="46"/>
        <v>0</v>
      </c>
      <c r="P252" s="184"/>
      <c r="Q252" s="115"/>
      <c r="R252" s="184"/>
      <c r="S252" s="113"/>
      <c r="T252" s="195">
        <f t="shared" si="47"/>
        <v>0</v>
      </c>
      <c r="U252" s="178" t="e">
        <f t="shared" si="48"/>
        <v>#DIV/0!</v>
      </c>
      <c r="V252" s="221">
        <f t="shared" si="49"/>
        <v>0</v>
      </c>
      <c r="W252" s="109" t="str">
        <f t="shared" si="50"/>
        <v/>
      </c>
      <c r="X252" s="109" t="str">
        <f t="shared" si="51"/>
        <v/>
      </c>
      <c r="Y252" s="109" t="str">
        <f t="shared" si="52"/>
        <v/>
      </c>
      <c r="Z252" s="109" t="str">
        <f t="shared" si="52"/>
        <v/>
      </c>
      <c r="AA252" s="202">
        <f t="shared" si="53"/>
        <v>0</v>
      </c>
      <c r="AB252" s="110">
        <f t="shared" si="54"/>
        <v>0</v>
      </c>
      <c r="AC252" s="110">
        <f t="shared" si="55"/>
        <v>0</v>
      </c>
      <c r="AD252" s="175" t="e">
        <f t="shared" si="56"/>
        <v>#DIV/0!</v>
      </c>
    </row>
    <row r="253" spans="6:30" ht="24.75" customHeight="1">
      <c r="F253" s="107"/>
      <c r="G253" s="107"/>
      <c r="H253" s="107"/>
      <c r="I253" s="107"/>
      <c r="J253" s="107"/>
      <c r="K253" s="114">
        <f t="shared" si="44"/>
        <v>0</v>
      </c>
      <c r="L253" s="114">
        <f t="shared" si="45"/>
        <v>0</v>
      </c>
      <c r="M253" s="209">
        <f t="shared" si="43"/>
        <v>0</v>
      </c>
      <c r="N253" s="179"/>
      <c r="O253" s="194">
        <f t="shared" si="46"/>
        <v>0</v>
      </c>
      <c r="P253" s="184"/>
      <c r="Q253" s="115"/>
      <c r="R253" s="184"/>
      <c r="S253" s="113"/>
      <c r="T253" s="195">
        <f t="shared" si="47"/>
        <v>0</v>
      </c>
      <c r="U253" s="178" t="e">
        <f t="shared" si="48"/>
        <v>#DIV/0!</v>
      </c>
      <c r="V253" s="221">
        <f t="shared" si="49"/>
        <v>0</v>
      </c>
      <c r="W253" s="109" t="str">
        <f t="shared" si="50"/>
        <v/>
      </c>
      <c r="X253" s="109" t="str">
        <f t="shared" si="51"/>
        <v/>
      </c>
      <c r="Y253" s="109" t="str">
        <f t="shared" si="52"/>
        <v/>
      </c>
      <c r="Z253" s="109" t="str">
        <f t="shared" si="52"/>
        <v/>
      </c>
      <c r="AA253" s="202">
        <f t="shared" si="53"/>
        <v>0</v>
      </c>
      <c r="AB253" s="110">
        <f t="shared" si="54"/>
        <v>0</v>
      </c>
      <c r="AC253" s="110">
        <f t="shared" si="55"/>
        <v>0</v>
      </c>
      <c r="AD253" s="175" t="e">
        <f t="shared" si="56"/>
        <v>#DIV/0!</v>
      </c>
    </row>
    <row r="254" spans="6:30" ht="24.75" customHeight="1">
      <c r="F254" s="107"/>
      <c r="G254" s="107"/>
      <c r="H254" s="107"/>
      <c r="I254" s="107"/>
      <c r="J254" s="107"/>
      <c r="K254" s="114">
        <f t="shared" si="44"/>
        <v>0</v>
      </c>
      <c r="L254" s="114">
        <f t="shared" si="45"/>
        <v>0</v>
      </c>
      <c r="M254" s="209">
        <f t="shared" si="43"/>
        <v>0</v>
      </c>
      <c r="N254" s="179"/>
      <c r="O254" s="194">
        <f t="shared" si="46"/>
        <v>0</v>
      </c>
      <c r="P254" s="184"/>
      <c r="Q254" s="115"/>
      <c r="R254" s="184"/>
      <c r="S254" s="113"/>
      <c r="T254" s="195">
        <f t="shared" si="47"/>
        <v>0</v>
      </c>
      <c r="U254" s="178" t="e">
        <f t="shared" si="48"/>
        <v>#DIV/0!</v>
      </c>
      <c r="V254" s="221">
        <f t="shared" si="49"/>
        <v>0</v>
      </c>
      <c r="W254" s="109" t="str">
        <f t="shared" si="50"/>
        <v/>
      </c>
      <c r="X254" s="109" t="str">
        <f t="shared" si="51"/>
        <v/>
      </c>
      <c r="Y254" s="109" t="str">
        <f t="shared" si="52"/>
        <v/>
      </c>
      <c r="Z254" s="109" t="str">
        <f t="shared" si="52"/>
        <v/>
      </c>
      <c r="AA254" s="202">
        <f t="shared" si="53"/>
        <v>0</v>
      </c>
      <c r="AB254" s="110">
        <f t="shared" si="54"/>
        <v>0</v>
      </c>
      <c r="AC254" s="110">
        <f t="shared" si="55"/>
        <v>0</v>
      </c>
      <c r="AD254" s="175" t="e">
        <f t="shared" si="56"/>
        <v>#DIV/0!</v>
      </c>
    </row>
    <row r="255" spans="6:30" ht="24.75" customHeight="1">
      <c r="F255" s="107"/>
      <c r="G255" s="107"/>
      <c r="H255" s="107"/>
      <c r="I255" s="107"/>
      <c r="J255" s="107"/>
      <c r="K255" s="114">
        <f t="shared" si="44"/>
        <v>0</v>
      </c>
      <c r="L255" s="114">
        <f t="shared" si="45"/>
        <v>0</v>
      </c>
      <c r="M255" s="209">
        <f t="shared" si="43"/>
        <v>0</v>
      </c>
      <c r="N255" s="179"/>
      <c r="O255" s="194">
        <f t="shared" si="46"/>
        <v>0</v>
      </c>
      <c r="P255" s="184"/>
      <c r="Q255" s="115"/>
      <c r="R255" s="184"/>
      <c r="S255" s="113"/>
      <c r="T255" s="195">
        <f t="shared" si="47"/>
        <v>0</v>
      </c>
      <c r="U255" s="178" t="e">
        <f t="shared" si="48"/>
        <v>#DIV/0!</v>
      </c>
      <c r="V255" s="221">
        <f t="shared" si="49"/>
        <v>0</v>
      </c>
      <c r="W255" s="109" t="str">
        <f t="shared" si="50"/>
        <v/>
      </c>
      <c r="X255" s="109" t="str">
        <f t="shared" si="51"/>
        <v/>
      </c>
      <c r="Y255" s="109" t="str">
        <f t="shared" si="52"/>
        <v/>
      </c>
      <c r="Z255" s="109" t="str">
        <f t="shared" si="52"/>
        <v/>
      </c>
      <c r="AA255" s="202">
        <f t="shared" si="53"/>
        <v>0</v>
      </c>
      <c r="AB255" s="110">
        <f t="shared" si="54"/>
        <v>0</v>
      </c>
      <c r="AC255" s="110">
        <f t="shared" si="55"/>
        <v>0</v>
      </c>
      <c r="AD255" s="175" t="e">
        <f t="shared" si="56"/>
        <v>#DIV/0!</v>
      </c>
    </row>
    <row r="256" spans="6:30" ht="24.75" customHeight="1">
      <c r="F256" s="107"/>
      <c r="G256" s="107"/>
      <c r="H256" s="107"/>
      <c r="I256" s="107"/>
      <c r="J256" s="107"/>
      <c r="K256" s="114">
        <f t="shared" si="44"/>
        <v>0</v>
      </c>
      <c r="L256" s="114">
        <f t="shared" si="45"/>
        <v>0</v>
      </c>
      <c r="M256" s="209">
        <f t="shared" si="43"/>
        <v>0</v>
      </c>
      <c r="N256" s="179"/>
      <c r="O256" s="194">
        <f t="shared" si="46"/>
        <v>0</v>
      </c>
      <c r="P256" s="184"/>
      <c r="Q256" s="115"/>
      <c r="R256" s="184"/>
      <c r="S256" s="113"/>
      <c r="T256" s="195">
        <f t="shared" si="47"/>
        <v>0</v>
      </c>
      <c r="U256" s="178" t="e">
        <f t="shared" si="48"/>
        <v>#DIV/0!</v>
      </c>
      <c r="V256" s="221">
        <f t="shared" si="49"/>
        <v>0</v>
      </c>
      <c r="W256" s="109" t="str">
        <f t="shared" si="50"/>
        <v/>
      </c>
      <c r="X256" s="109" t="str">
        <f t="shared" si="51"/>
        <v/>
      </c>
      <c r="Y256" s="109" t="str">
        <f t="shared" si="52"/>
        <v/>
      </c>
      <c r="Z256" s="109" t="str">
        <f t="shared" si="52"/>
        <v/>
      </c>
      <c r="AA256" s="202">
        <f t="shared" si="53"/>
        <v>0</v>
      </c>
      <c r="AB256" s="110">
        <f t="shared" si="54"/>
        <v>0</v>
      </c>
      <c r="AC256" s="110">
        <f t="shared" si="55"/>
        <v>0</v>
      </c>
      <c r="AD256" s="175" t="e">
        <f t="shared" si="56"/>
        <v>#DIV/0!</v>
      </c>
    </row>
    <row r="257" spans="6:30" ht="24.75" customHeight="1">
      <c r="F257" s="107"/>
      <c r="G257" s="107"/>
      <c r="H257" s="107"/>
      <c r="I257" s="107"/>
      <c r="J257" s="107"/>
      <c r="K257" s="114">
        <f t="shared" si="44"/>
        <v>0</v>
      </c>
      <c r="L257" s="114">
        <f t="shared" si="45"/>
        <v>0</v>
      </c>
      <c r="M257" s="209">
        <f t="shared" si="43"/>
        <v>0</v>
      </c>
      <c r="N257" s="179"/>
      <c r="O257" s="194">
        <f t="shared" si="46"/>
        <v>0</v>
      </c>
      <c r="P257" s="184"/>
      <c r="Q257" s="115"/>
      <c r="R257" s="184"/>
      <c r="S257" s="113"/>
      <c r="T257" s="195">
        <f t="shared" si="47"/>
        <v>0</v>
      </c>
      <c r="U257" s="178" t="e">
        <f t="shared" si="48"/>
        <v>#DIV/0!</v>
      </c>
      <c r="V257" s="221">
        <f t="shared" si="49"/>
        <v>0</v>
      </c>
      <c r="W257" s="109" t="str">
        <f t="shared" si="50"/>
        <v/>
      </c>
      <c r="X257" s="109" t="str">
        <f t="shared" si="51"/>
        <v/>
      </c>
      <c r="Y257" s="109" t="str">
        <f t="shared" si="52"/>
        <v/>
      </c>
      <c r="Z257" s="109" t="str">
        <f t="shared" si="52"/>
        <v/>
      </c>
      <c r="AA257" s="202">
        <f t="shared" si="53"/>
        <v>0</v>
      </c>
      <c r="AB257" s="110">
        <f t="shared" si="54"/>
        <v>0</v>
      </c>
      <c r="AC257" s="110">
        <f t="shared" si="55"/>
        <v>0</v>
      </c>
      <c r="AD257" s="175" t="e">
        <f t="shared" si="56"/>
        <v>#DIV/0!</v>
      </c>
    </row>
    <row r="258" spans="6:30" ht="24.75" customHeight="1">
      <c r="F258" s="107"/>
      <c r="G258" s="107"/>
      <c r="H258" s="107"/>
      <c r="I258" s="107"/>
      <c r="J258" s="107"/>
      <c r="K258" s="114">
        <f t="shared" si="44"/>
        <v>0</v>
      </c>
      <c r="L258" s="114">
        <f t="shared" si="45"/>
        <v>0</v>
      </c>
      <c r="M258" s="209">
        <f t="shared" si="43"/>
        <v>0</v>
      </c>
      <c r="N258" s="179"/>
      <c r="O258" s="194">
        <f t="shared" si="46"/>
        <v>0</v>
      </c>
      <c r="P258" s="184"/>
      <c r="Q258" s="115"/>
      <c r="R258" s="184"/>
      <c r="S258" s="113"/>
      <c r="T258" s="195">
        <f t="shared" si="47"/>
        <v>0</v>
      </c>
      <c r="U258" s="178" t="e">
        <f t="shared" si="48"/>
        <v>#DIV/0!</v>
      </c>
      <c r="V258" s="221">
        <f t="shared" si="49"/>
        <v>0</v>
      </c>
      <c r="W258" s="109" t="str">
        <f t="shared" si="50"/>
        <v/>
      </c>
      <c r="X258" s="109" t="str">
        <f t="shared" si="51"/>
        <v/>
      </c>
      <c r="Y258" s="109" t="str">
        <f t="shared" si="52"/>
        <v/>
      </c>
      <c r="Z258" s="109" t="str">
        <f t="shared" si="52"/>
        <v/>
      </c>
      <c r="AA258" s="202">
        <f t="shared" si="53"/>
        <v>0</v>
      </c>
      <c r="AB258" s="110">
        <f t="shared" si="54"/>
        <v>0</v>
      </c>
      <c r="AC258" s="110">
        <f t="shared" si="55"/>
        <v>0</v>
      </c>
      <c r="AD258" s="175" t="e">
        <f t="shared" si="56"/>
        <v>#DIV/0!</v>
      </c>
    </row>
    <row r="259" spans="6:30" ht="24.75" customHeight="1">
      <c r="F259" s="107"/>
      <c r="G259" s="107"/>
      <c r="H259" s="107"/>
      <c r="I259" s="107"/>
      <c r="J259" s="107"/>
      <c r="K259" s="114">
        <f t="shared" si="44"/>
        <v>0</v>
      </c>
      <c r="L259" s="114">
        <f t="shared" si="45"/>
        <v>0</v>
      </c>
      <c r="M259" s="209">
        <f t="shared" si="43"/>
        <v>0</v>
      </c>
      <c r="N259" s="179"/>
      <c r="O259" s="194">
        <f t="shared" si="46"/>
        <v>0</v>
      </c>
      <c r="P259" s="184"/>
      <c r="Q259" s="115"/>
      <c r="R259" s="184"/>
      <c r="S259" s="113"/>
      <c r="T259" s="195">
        <f t="shared" si="47"/>
        <v>0</v>
      </c>
      <c r="U259" s="178" t="e">
        <f t="shared" si="48"/>
        <v>#DIV/0!</v>
      </c>
      <c r="V259" s="221">
        <f t="shared" si="49"/>
        <v>0</v>
      </c>
      <c r="W259" s="109" t="str">
        <f t="shared" si="50"/>
        <v/>
      </c>
      <c r="X259" s="109" t="str">
        <f t="shared" si="51"/>
        <v/>
      </c>
      <c r="Y259" s="109" t="str">
        <f t="shared" si="52"/>
        <v/>
      </c>
      <c r="Z259" s="109" t="str">
        <f t="shared" si="52"/>
        <v/>
      </c>
      <c r="AA259" s="202">
        <f t="shared" si="53"/>
        <v>0</v>
      </c>
      <c r="AB259" s="110">
        <f t="shared" si="54"/>
        <v>0</v>
      </c>
      <c r="AC259" s="110">
        <f t="shared" si="55"/>
        <v>0</v>
      </c>
      <c r="AD259" s="175" t="e">
        <f t="shared" si="56"/>
        <v>#DIV/0!</v>
      </c>
    </row>
    <row r="260" spans="6:30" ht="24.75" customHeight="1">
      <c r="F260" s="107"/>
      <c r="G260" s="107"/>
      <c r="H260" s="107"/>
      <c r="I260" s="107"/>
      <c r="J260" s="107"/>
      <c r="K260" s="114">
        <f t="shared" si="44"/>
        <v>0</v>
      </c>
      <c r="L260" s="114">
        <f t="shared" si="45"/>
        <v>0</v>
      </c>
      <c r="M260" s="209">
        <f t="shared" si="43"/>
        <v>0</v>
      </c>
      <c r="N260" s="179"/>
      <c r="O260" s="194">
        <f t="shared" si="46"/>
        <v>0</v>
      </c>
      <c r="P260" s="184"/>
      <c r="Q260" s="115"/>
      <c r="R260" s="184"/>
      <c r="S260" s="113"/>
      <c r="T260" s="195">
        <f t="shared" si="47"/>
        <v>0</v>
      </c>
      <c r="U260" s="178" t="e">
        <f t="shared" si="48"/>
        <v>#DIV/0!</v>
      </c>
      <c r="V260" s="221">
        <f t="shared" si="49"/>
        <v>0</v>
      </c>
      <c r="W260" s="109" t="str">
        <f t="shared" si="50"/>
        <v/>
      </c>
      <c r="X260" s="109" t="str">
        <f t="shared" si="51"/>
        <v/>
      </c>
      <c r="Y260" s="109" t="str">
        <f t="shared" si="52"/>
        <v/>
      </c>
      <c r="Z260" s="109" t="str">
        <f t="shared" si="52"/>
        <v/>
      </c>
      <c r="AA260" s="202">
        <f t="shared" si="53"/>
        <v>0</v>
      </c>
      <c r="AB260" s="110">
        <f t="shared" si="54"/>
        <v>0</v>
      </c>
      <c r="AC260" s="110">
        <f t="shared" si="55"/>
        <v>0</v>
      </c>
      <c r="AD260" s="175" t="e">
        <f t="shared" si="56"/>
        <v>#DIV/0!</v>
      </c>
    </row>
    <row r="261" spans="6:30" ht="24.75" customHeight="1">
      <c r="F261" s="107"/>
      <c r="G261" s="107"/>
      <c r="H261" s="107"/>
      <c r="I261" s="107"/>
      <c r="J261" s="107"/>
      <c r="K261" s="114">
        <f t="shared" si="44"/>
        <v>0</v>
      </c>
      <c r="L261" s="114">
        <f t="shared" si="45"/>
        <v>0</v>
      </c>
      <c r="M261" s="209">
        <f t="shared" si="43"/>
        <v>0</v>
      </c>
      <c r="N261" s="179"/>
      <c r="O261" s="194">
        <f t="shared" si="46"/>
        <v>0</v>
      </c>
      <c r="P261" s="184"/>
      <c r="Q261" s="115"/>
      <c r="R261" s="184"/>
      <c r="S261" s="113"/>
      <c r="T261" s="195">
        <f t="shared" si="47"/>
        <v>0</v>
      </c>
      <c r="U261" s="178" t="e">
        <f t="shared" si="48"/>
        <v>#DIV/0!</v>
      </c>
      <c r="V261" s="221">
        <f t="shared" si="49"/>
        <v>0</v>
      </c>
      <c r="W261" s="109" t="str">
        <f t="shared" si="50"/>
        <v/>
      </c>
      <c r="X261" s="109" t="str">
        <f t="shared" si="51"/>
        <v/>
      </c>
      <c r="Y261" s="109" t="str">
        <f t="shared" si="52"/>
        <v/>
      </c>
      <c r="Z261" s="109" t="str">
        <f t="shared" si="52"/>
        <v/>
      </c>
      <c r="AA261" s="202">
        <f t="shared" si="53"/>
        <v>0</v>
      </c>
      <c r="AB261" s="110">
        <f t="shared" si="54"/>
        <v>0</v>
      </c>
      <c r="AC261" s="110">
        <f t="shared" si="55"/>
        <v>0</v>
      </c>
      <c r="AD261" s="175" t="e">
        <f t="shared" si="56"/>
        <v>#DIV/0!</v>
      </c>
    </row>
    <row r="262" spans="6:30" ht="24.75" customHeight="1">
      <c r="F262" s="107"/>
      <c r="G262" s="107"/>
      <c r="H262" s="107"/>
      <c r="I262" s="107"/>
      <c r="J262" s="107"/>
      <c r="K262" s="114">
        <f t="shared" si="44"/>
        <v>0</v>
      </c>
      <c r="L262" s="114">
        <f t="shared" si="45"/>
        <v>0</v>
      </c>
      <c r="M262" s="209">
        <f t="shared" si="43"/>
        <v>0</v>
      </c>
      <c r="N262" s="179"/>
      <c r="O262" s="194">
        <f t="shared" si="46"/>
        <v>0</v>
      </c>
      <c r="P262" s="184"/>
      <c r="Q262" s="115"/>
      <c r="R262" s="184"/>
      <c r="S262" s="113"/>
      <c r="T262" s="195">
        <f t="shared" si="47"/>
        <v>0</v>
      </c>
      <c r="U262" s="178" t="e">
        <f t="shared" si="48"/>
        <v>#DIV/0!</v>
      </c>
      <c r="V262" s="221">
        <f t="shared" si="49"/>
        <v>0</v>
      </c>
      <c r="W262" s="109" t="str">
        <f t="shared" si="50"/>
        <v/>
      </c>
      <c r="X262" s="109" t="str">
        <f t="shared" si="51"/>
        <v/>
      </c>
      <c r="Y262" s="109" t="str">
        <f t="shared" si="52"/>
        <v/>
      </c>
      <c r="Z262" s="109" t="str">
        <f t="shared" si="52"/>
        <v/>
      </c>
      <c r="AA262" s="202">
        <f t="shared" si="53"/>
        <v>0</v>
      </c>
      <c r="AB262" s="110">
        <f t="shared" si="54"/>
        <v>0</v>
      </c>
      <c r="AC262" s="110">
        <f t="shared" si="55"/>
        <v>0</v>
      </c>
      <c r="AD262" s="175" t="e">
        <f t="shared" si="56"/>
        <v>#DIV/0!</v>
      </c>
    </row>
    <row r="263" spans="6:30" ht="24.75" customHeight="1">
      <c r="F263" s="107"/>
      <c r="G263" s="107"/>
      <c r="H263" s="107"/>
      <c r="I263" s="107"/>
      <c r="J263" s="107"/>
      <c r="K263" s="114">
        <f t="shared" si="44"/>
        <v>0</v>
      </c>
      <c r="L263" s="114">
        <f t="shared" si="45"/>
        <v>0</v>
      </c>
      <c r="M263" s="209">
        <f t="shared" si="43"/>
        <v>0</v>
      </c>
      <c r="N263" s="179"/>
      <c r="O263" s="194">
        <f t="shared" si="46"/>
        <v>0</v>
      </c>
      <c r="P263" s="184"/>
      <c r="Q263" s="115"/>
      <c r="R263" s="184"/>
      <c r="S263" s="113"/>
      <c r="T263" s="195">
        <f t="shared" si="47"/>
        <v>0</v>
      </c>
      <c r="U263" s="178" t="e">
        <f t="shared" si="48"/>
        <v>#DIV/0!</v>
      </c>
      <c r="V263" s="221">
        <f t="shared" si="49"/>
        <v>0</v>
      </c>
      <c r="W263" s="109" t="str">
        <f t="shared" si="50"/>
        <v/>
      </c>
      <c r="X263" s="109" t="str">
        <f t="shared" si="51"/>
        <v/>
      </c>
      <c r="Y263" s="109" t="str">
        <f t="shared" si="52"/>
        <v/>
      </c>
      <c r="Z263" s="109" t="str">
        <f t="shared" si="52"/>
        <v/>
      </c>
      <c r="AA263" s="202">
        <f t="shared" si="53"/>
        <v>0</v>
      </c>
      <c r="AB263" s="110">
        <f t="shared" si="54"/>
        <v>0</v>
      </c>
      <c r="AC263" s="110">
        <f t="shared" si="55"/>
        <v>0</v>
      </c>
      <c r="AD263" s="175" t="e">
        <f t="shared" si="56"/>
        <v>#DIV/0!</v>
      </c>
    </row>
    <row r="264" spans="6:30" ht="24.75" customHeight="1">
      <c r="F264" s="107"/>
      <c r="G264" s="107"/>
      <c r="H264" s="107"/>
      <c r="I264" s="107"/>
      <c r="J264" s="107"/>
      <c r="K264" s="114">
        <f t="shared" si="44"/>
        <v>0</v>
      </c>
      <c r="L264" s="114">
        <f t="shared" si="45"/>
        <v>0</v>
      </c>
      <c r="M264" s="209">
        <f t="shared" si="43"/>
        <v>0</v>
      </c>
      <c r="N264" s="179"/>
      <c r="O264" s="194">
        <f t="shared" si="46"/>
        <v>0</v>
      </c>
      <c r="P264" s="184"/>
      <c r="Q264" s="115"/>
      <c r="R264" s="184"/>
      <c r="S264" s="113"/>
      <c r="T264" s="195">
        <f t="shared" si="47"/>
        <v>0</v>
      </c>
      <c r="U264" s="178" t="e">
        <f t="shared" si="48"/>
        <v>#DIV/0!</v>
      </c>
      <c r="V264" s="221">
        <f t="shared" si="49"/>
        <v>0</v>
      </c>
      <c r="W264" s="109" t="str">
        <f t="shared" si="50"/>
        <v/>
      </c>
      <c r="X264" s="109" t="str">
        <f t="shared" si="51"/>
        <v/>
      </c>
      <c r="Y264" s="109" t="str">
        <f t="shared" si="52"/>
        <v/>
      </c>
      <c r="Z264" s="109" t="str">
        <f t="shared" si="52"/>
        <v/>
      </c>
      <c r="AA264" s="202">
        <f t="shared" si="53"/>
        <v>0</v>
      </c>
      <c r="AB264" s="110">
        <f t="shared" si="54"/>
        <v>0</v>
      </c>
      <c r="AC264" s="110">
        <f t="shared" si="55"/>
        <v>0</v>
      </c>
      <c r="AD264" s="175" t="e">
        <f t="shared" si="56"/>
        <v>#DIV/0!</v>
      </c>
    </row>
    <row r="265" spans="6:30" ht="24.75" customHeight="1">
      <c r="F265" s="107"/>
      <c r="G265" s="107"/>
      <c r="H265" s="107"/>
      <c r="I265" s="107"/>
      <c r="J265" s="107"/>
      <c r="K265" s="114">
        <f t="shared" si="44"/>
        <v>0</v>
      </c>
      <c r="L265" s="114">
        <f t="shared" si="45"/>
        <v>0</v>
      </c>
      <c r="M265" s="209">
        <f t="shared" si="43"/>
        <v>0</v>
      </c>
      <c r="N265" s="179"/>
      <c r="O265" s="194">
        <f t="shared" si="46"/>
        <v>0</v>
      </c>
      <c r="P265" s="184"/>
      <c r="Q265" s="115"/>
      <c r="R265" s="184"/>
      <c r="S265" s="113"/>
      <c r="T265" s="195">
        <f t="shared" si="47"/>
        <v>0</v>
      </c>
      <c r="U265" s="178" t="e">
        <f t="shared" si="48"/>
        <v>#DIV/0!</v>
      </c>
      <c r="V265" s="221">
        <f t="shared" si="49"/>
        <v>0</v>
      </c>
      <c r="W265" s="109" t="str">
        <f t="shared" si="50"/>
        <v/>
      </c>
      <c r="X265" s="109" t="str">
        <f t="shared" si="51"/>
        <v/>
      </c>
      <c r="Y265" s="109" t="str">
        <f t="shared" si="52"/>
        <v/>
      </c>
      <c r="Z265" s="109" t="str">
        <f t="shared" si="52"/>
        <v/>
      </c>
      <c r="AA265" s="202">
        <f t="shared" si="53"/>
        <v>0</v>
      </c>
      <c r="AB265" s="110">
        <f t="shared" si="54"/>
        <v>0</v>
      </c>
      <c r="AC265" s="110">
        <f t="shared" si="55"/>
        <v>0</v>
      </c>
      <c r="AD265" s="175" t="e">
        <f t="shared" si="56"/>
        <v>#DIV/0!</v>
      </c>
    </row>
    <row r="266" spans="6:30" ht="24.75" customHeight="1">
      <c r="F266" s="107"/>
      <c r="G266" s="107"/>
      <c r="H266" s="107"/>
      <c r="I266" s="107"/>
      <c r="J266" s="107"/>
      <c r="K266" s="114">
        <f t="shared" si="44"/>
        <v>0</v>
      </c>
      <c r="L266" s="114">
        <f t="shared" si="45"/>
        <v>0</v>
      </c>
      <c r="M266" s="209">
        <f t="shared" ref="M266:M329" si="57">$F$2*K266</f>
        <v>0</v>
      </c>
      <c r="N266" s="179"/>
      <c r="O266" s="194">
        <f t="shared" si="46"/>
        <v>0</v>
      </c>
      <c r="P266" s="184"/>
      <c r="Q266" s="115"/>
      <c r="R266" s="184"/>
      <c r="S266" s="113"/>
      <c r="T266" s="195">
        <f t="shared" si="47"/>
        <v>0</v>
      </c>
      <c r="U266" s="178" t="e">
        <f t="shared" si="48"/>
        <v>#DIV/0!</v>
      </c>
      <c r="V266" s="221">
        <f t="shared" si="49"/>
        <v>0</v>
      </c>
      <c r="W266" s="109" t="str">
        <f t="shared" si="50"/>
        <v/>
      </c>
      <c r="X266" s="109" t="str">
        <f t="shared" si="51"/>
        <v/>
      </c>
      <c r="Y266" s="109" t="str">
        <f t="shared" si="52"/>
        <v/>
      </c>
      <c r="Z266" s="109" t="str">
        <f t="shared" si="52"/>
        <v/>
      </c>
      <c r="AA266" s="202">
        <f t="shared" si="53"/>
        <v>0</v>
      </c>
      <c r="AB266" s="110">
        <f t="shared" si="54"/>
        <v>0</v>
      </c>
      <c r="AC266" s="110">
        <f t="shared" si="55"/>
        <v>0</v>
      </c>
      <c r="AD266" s="175" t="e">
        <f t="shared" si="56"/>
        <v>#DIV/0!</v>
      </c>
    </row>
    <row r="267" spans="6:30" ht="24.75" customHeight="1">
      <c r="F267" s="107"/>
      <c r="G267" s="107"/>
      <c r="H267" s="107"/>
      <c r="I267" s="107"/>
      <c r="J267" s="107"/>
      <c r="K267" s="114">
        <f t="shared" ref="K267:K330" si="58">$AB267</f>
        <v>0</v>
      </c>
      <c r="L267" s="114">
        <f t="shared" ref="L267:L330" si="59">$AC267</f>
        <v>0</v>
      </c>
      <c r="M267" s="209">
        <f t="shared" si="57"/>
        <v>0</v>
      </c>
      <c r="N267" s="179"/>
      <c r="O267" s="194">
        <f t="shared" ref="O267:O330" si="60">K267*N267</f>
        <v>0</v>
      </c>
      <c r="P267" s="184"/>
      <c r="Q267" s="115"/>
      <c r="R267" s="184"/>
      <c r="S267" s="113"/>
      <c r="T267" s="195">
        <f t="shared" ref="T267:T330" si="61">(M267*N267)/100</f>
        <v>0</v>
      </c>
      <c r="U267" s="178" t="e">
        <f t="shared" ref="U267:U330" si="62">AD267</f>
        <v>#DIV/0!</v>
      </c>
      <c r="V267" s="221">
        <f t="shared" ref="V267:V330" si="63">M267*F267</f>
        <v>0</v>
      </c>
      <c r="W267" s="109" t="str">
        <f t="shared" ref="W267:W330" si="64">IF(G267="A",5,(IF(G267="M",3,(IF(G267="B",1,"")))))</f>
        <v/>
      </c>
      <c r="X267" s="109" t="str">
        <f t="shared" ref="X267:X330" si="65">IF(H267="A",3,(IF(H267="M",2,IF(H267="b",1,""))))</f>
        <v/>
      </c>
      <c r="Y267" s="109" t="str">
        <f t="shared" ref="Y267:Z330" si="66">IF(I267="A",5,(IF(I267="M",3,IF(I267="B",1,""))))</f>
        <v/>
      </c>
      <c r="Z267" s="109" t="str">
        <f t="shared" si="66"/>
        <v/>
      </c>
      <c r="AA267" s="202">
        <f t="shared" ref="AA267:AA330" si="67">F267</f>
        <v>0</v>
      </c>
      <c r="AB267" s="110">
        <f t="shared" ref="AB267:AB330" si="68">PRODUCT(W267:AA267)</f>
        <v>0</v>
      </c>
      <c r="AC267" s="110">
        <f t="shared" ref="AC267:AC330" si="69">PRODUCT(W267:Z267)</f>
        <v>0</v>
      </c>
      <c r="AD267" s="175" t="e">
        <f t="shared" ref="AD267:AD330" si="70">L267/$L$9</f>
        <v>#DIV/0!</v>
      </c>
    </row>
    <row r="268" spans="6:30" ht="24.75" customHeight="1">
      <c r="F268" s="107"/>
      <c r="G268" s="107"/>
      <c r="H268" s="107"/>
      <c r="I268" s="107"/>
      <c r="J268" s="107"/>
      <c r="K268" s="114">
        <f t="shared" si="58"/>
        <v>0</v>
      </c>
      <c r="L268" s="114">
        <f t="shared" si="59"/>
        <v>0</v>
      </c>
      <c r="M268" s="209">
        <f t="shared" si="57"/>
        <v>0</v>
      </c>
      <c r="N268" s="179"/>
      <c r="O268" s="194">
        <f t="shared" si="60"/>
        <v>0</v>
      </c>
      <c r="P268" s="184"/>
      <c r="Q268" s="115"/>
      <c r="R268" s="184"/>
      <c r="S268" s="113"/>
      <c r="T268" s="195">
        <f t="shared" si="61"/>
        <v>0</v>
      </c>
      <c r="U268" s="178" t="e">
        <f t="shared" si="62"/>
        <v>#DIV/0!</v>
      </c>
      <c r="V268" s="221">
        <f t="shared" si="63"/>
        <v>0</v>
      </c>
      <c r="W268" s="109" t="str">
        <f t="shared" si="64"/>
        <v/>
      </c>
      <c r="X268" s="109" t="str">
        <f t="shared" si="65"/>
        <v/>
      </c>
      <c r="Y268" s="109" t="str">
        <f t="shared" si="66"/>
        <v/>
      </c>
      <c r="Z268" s="109" t="str">
        <f t="shared" si="66"/>
        <v/>
      </c>
      <c r="AA268" s="202">
        <f t="shared" si="67"/>
        <v>0</v>
      </c>
      <c r="AB268" s="110">
        <f t="shared" si="68"/>
        <v>0</v>
      </c>
      <c r="AC268" s="110">
        <f t="shared" si="69"/>
        <v>0</v>
      </c>
      <c r="AD268" s="175" t="e">
        <f t="shared" si="70"/>
        <v>#DIV/0!</v>
      </c>
    </row>
    <row r="269" spans="6:30" ht="24.75" customHeight="1">
      <c r="F269" s="107"/>
      <c r="G269" s="107"/>
      <c r="H269" s="107"/>
      <c r="I269" s="107"/>
      <c r="J269" s="107"/>
      <c r="K269" s="114">
        <f t="shared" si="58"/>
        <v>0</v>
      </c>
      <c r="L269" s="114">
        <f t="shared" si="59"/>
        <v>0</v>
      </c>
      <c r="M269" s="209">
        <f t="shared" si="57"/>
        <v>0</v>
      </c>
      <c r="N269" s="179"/>
      <c r="O269" s="194">
        <f t="shared" si="60"/>
        <v>0</v>
      </c>
      <c r="P269" s="184"/>
      <c r="Q269" s="115"/>
      <c r="R269" s="184"/>
      <c r="S269" s="113"/>
      <c r="T269" s="195">
        <f t="shared" si="61"/>
        <v>0</v>
      </c>
      <c r="U269" s="178" t="e">
        <f t="shared" si="62"/>
        <v>#DIV/0!</v>
      </c>
      <c r="V269" s="221">
        <f t="shared" si="63"/>
        <v>0</v>
      </c>
      <c r="W269" s="109" t="str">
        <f t="shared" si="64"/>
        <v/>
      </c>
      <c r="X269" s="109" t="str">
        <f t="shared" si="65"/>
        <v/>
      </c>
      <c r="Y269" s="109" t="str">
        <f t="shared" si="66"/>
        <v/>
      </c>
      <c r="Z269" s="109" t="str">
        <f t="shared" si="66"/>
        <v/>
      </c>
      <c r="AA269" s="202">
        <f t="shared" si="67"/>
        <v>0</v>
      </c>
      <c r="AB269" s="110">
        <f t="shared" si="68"/>
        <v>0</v>
      </c>
      <c r="AC269" s="110">
        <f t="shared" si="69"/>
        <v>0</v>
      </c>
      <c r="AD269" s="175" t="e">
        <f t="shared" si="70"/>
        <v>#DIV/0!</v>
      </c>
    </row>
    <row r="270" spans="6:30" ht="24.75" customHeight="1">
      <c r="F270" s="107"/>
      <c r="G270" s="107"/>
      <c r="H270" s="107"/>
      <c r="I270" s="107"/>
      <c r="J270" s="107"/>
      <c r="K270" s="114">
        <f t="shared" si="58"/>
        <v>0</v>
      </c>
      <c r="L270" s="114">
        <f t="shared" si="59"/>
        <v>0</v>
      </c>
      <c r="M270" s="209">
        <f t="shared" si="57"/>
        <v>0</v>
      </c>
      <c r="N270" s="179"/>
      <c r="O270" s="194">
        <f t="shared" si="60"/>
        <v>0</v>
      </c>
      <c r="P270" s="184"/>
      <c r="Q270" s="115"/>
      <c r="R270" s="184"/>
      <c r="S270" s="113"/>
      <c r="T270" s="195">
        <f t="shared" si="61"/>
        <v>0</v>
      </c>
      <c r="U270" s="178" t="e">
        <f t="shared" si="62"/>
        <v>#DIV/0!</v>
      </c>
      <c r="V270" s="221">
        <f t="shared" si="63"/>
        <v>0</v>
      </c>
      <c r="W270" s="109" t="str">
        <f t="shared" si="64"/>
        <v/>
      </c>
      <c r="X270" s="109" t="str">
        <f t="shared" si="65"/>
        <v/>
      </c>
      <c r="Y270" s="109" t="str">
        <f t="shared" si="66"/>
        <v/>
      </c>
      <c r="Z270" s="109" t="str">
        <f t="shared" si="66"/>
        <v/>
      </c>
      <c r="AA270" s="202">
        <f t="shared" si="67"/>
        <v>0</v>
      </c>
      <c r="AB270" s="110">
        <f t="shared" si="68"/>
        <v>0</v>
      </c>
      <c r="AC270" s="110">
        <f t="shared" si="69"/>
        <v>0</v>
      </c>
      <c r="AD270" s="175" t="e">
        <f t="shared" si="70"/>
        <v>#DIV/0!</v>
      </c>
    </row>
    <row r="271" spans="6:30" ht="24.75" customHeight="1">
      <c r="F271" s="107"/>
      <c r="G271" s="107"/>
      <c r="H271" s="107"/>
      <c r="I271" s="107"/>
      <c r="J271" s="107"/>
      <c r="K271" s="114">
        <f t="shared" si="58"/>
        <v>0</v>
      </c>
      <c r="L271" s="114">
        <f t="shared" si="59"/>
        <v>0</v>
      </c>
      <c r="M271" s="209">
        <f t="shared" si="57"/>
        <v>0</v>
      </c>
      <c r="N271" s="179"/>
      <c r="O271" s="194">
        <f t="shared" si="60"/>
        <v>0</v>
      </c>
      <c r="P271" s="184"/>
      <c r="Q271" s="115"/>
      <c r="R271" s="184"/>
      <c r="S271" s="113"/>
      <c r="T271" s="195">
        <f t="shared" si="61"/>
        <v>0</v>
      </c>
      <c r="U271" s="178" t="e">
        <f t="shared" si="62"/>
        <v>#DIV/0!</v>
      </c>
      <c r="V271" s="221">
        <f t="shared" si="63"/>
        <v>0</v>
      </c>
      <c r="W271" s="109" t="str">
        <f t="shared" si="64"/>
        <v/>
      </c>
      <c r="X271" s="109" t="str">
        <f t="shared" si="65"/>
        <v/>
      </c>
      <c r="Y271" s="109" t="str">
        <f t="shared" si="66"/>
        <v/>
      </c>
      <c r="Z271" s="109" t="str">
        <f t="shared" si="66"/>
        <v/>
      </c>
      <c r="AA271" s="202">
        <f t="shared" si="67"/>
        <v>0</v>
      </c>
      <c r="AB271" s="110">
        <f t="shared" si="68"/>
        <v>0</v>
      </c>
      <c r="AC271" s="110">
        <f t="shared" si="69"/>
        <v>0</v>
      </c>
      <c r="AD271" s="175" t="e">
        <f t="shared" si="70"/>
        <v>#DIV/0!</v>
      </c>
    </row>
    <row r="272" spans="6:30" ht="24.75" customHeight="1">
      <c r="F272" s="107"/>
      <c r="G272" s="107"/>
      <c r="H272" s="107"/>
      <c r="I272" s="107"/>
      <c r="J272" s="107"/>
      <c r="K272" s="114">
        <f t="shared" si="58"/>
        <v>0</v>
      </c>
      <c r="L272" s="114">
        <f t="shared" si="59"/>
        <v>0</v>
      </c>
      <c r="M272" s="209">
        <f t="shared" si="57"/>
        <v>0</v>
      </c>
      <c r="N272" s="179"/>
      <c r="O272" s="194">
        <f t="shared" si="60"/>
        <v>0</v>
      </c>
      <c r="P272" s="184"/>
      <c r="Q272" s="115"/>
      <c r="R272" s="184"/>
      <c r="S272" s="113"/>
      <c r="T272" s="195">
        <f t="shared" si="61"/>
        <v>0</v>
      </c>
      <c r="U272" s="178" t="e">
        <f t="shared" si="62"/>
        <v>#DIV/0!</v>
      </c>
      <c r="V272" s="221">
        <f t="shared" si="63"/>
        <v>0</v>
      </c>
      <c r="W272" s="109" t="str">
        <f t="shared" si="64"/>
        <v/>
      </c>
      <c r="X272" s="109" t="str">
        <f t="shared" si="65"/>
        <v/>
      </c>
      <c r="Y272" s="109" t="str">
        <f t="shared" si="66"/>
        <v/>
      </c>
      <c r="Z272" s="109" t="str">
        <f t="shared" si="66"/>
        <v/>
      </c>
      <c r="AA272" s="202">
        <f t="shared" si="67"/>
        <v>0</v>
      </c>
      <c r="AB272" s="110">
        <f t="shared" si="68"/>
        <v>0</v>
      </c>
      <c r="AC272" s="110">
        <f t="shared" si="69"/>
        <v>0</v>
      </c>
      <c r="AD272" s="175" t="e">
        <f t="shared" si="70"/>
        <v>#DIV/0!</v>
      </c>
    </row>
    <row r="273" spans="6:30" ht="24.75" customHeight="1">
      <c r="F273" s="107"/>
      <c r="G273" s="107"/>
      <c r="H273" s="107"/>
      <c r="I273" s="107"/>
      <c r="J273" s="107"/>
      <c r="K273" s="114">
        <f t="shared" si="58"/>
        <v>0</v>
      </c>
      <c r="L273" s="114">
        <f t="shared" si="59"/>
        <v>0</v>
      </c>
      <c r="M273" s="209">
        <f t="shared" si="57"/>
        <v>0</v>
      </c>
      <c r="N273" s="179"/>
      <c r="O273" s="194">
        <f t="shared" si="60"/>
        <v>0</v>
      </c>
      <c r="P273" s="184"/>
      <c r="Q273" s="115"/>
      <c r="R273" s="184"/>
      <c r="S273" s="113"/>
      <c r="T273" s="195">
        <f t="shared" si="61"/>
        <v>0</v>
      </c>
      <c r="U273" s="178" t="e">
        <f t="shared" si="62"/>
        <v>#DIV/0!</v>
      </c>
      <c r="V273" s="221">
        <f t="shared" si="63"/>
        <v>0</v>
      </c>
      <c r="W273" s="109" t="str">
        <f t="shared" si="64"/>
        <v/>
      </c>
      <c r="X273" s="109" t="str">
        <f t="shared" si="65"/>
        <v/>
      </c>
      <c r="Y273" s="109" t="str">
        <f t="shared" si="66"/>
        <v/>
      </c>
      <c r="Z273" s="109" t="str">
        <f t="shared" si="66"/>
        <v/>
      </c>
      <c r="AA273" s="202">
        <f t="shared" si="67"/>
        <v>0</v>
      </c>
      <c r="AB273" s="110">
        <f t="shared" si="68"/>
        <v>0</v>
      </c>
      <c r="AC273" s="110">
        <f t="shared" si="69"/>
        <v>0</v>
      </c>
      <c r="AD273" s="175" t="e">
        <f t="shared" si="70"/>
        <v>#DIV/0!</v>
      </c>
    </row>
    <row r="274" spans="6:30" ht="24.75" customHeight="1">
      <c r="F274" s="107"/>
      <c r="G274" s="107"/>
      <c r="H274" s="107"/>
      <c r="I274" s="107"/>
      <c r="J274" s="107"/>
      <c r="K274" s="114">
        <f t="shared" si="58"/>
        <v>0</v>
      </c>
      <c r="L274" s="114">
        <f t="shared" si="59"/>
        <v>0</v>
      </c>
      <c r="M274" s="209">
        <f t="shared" si="57"/>
        <v>0</v>
      </c>
      <c r="N274" s="179"/>
      <c r="O274" s="194">
        <f t="shared" si="60"/>
        <v>0</v>
      </c>
      <c r="P274" s="184"/>
      <c r="Q274" s="115"/>
      <c r="R274" s="184"/>
      <c r="S274" s="113"/>
      <c r="T274" s="195">
        <f t="shared" si="61"/>
        <v>0</v>
      </c>
      <c r="U274" s="178" t="e">
        <f t="shared" si="62"/>
        <v>#DIV/0!</v>
      </c>
      <c r="V274" s="221">
        <f t="shared" si="63"/>
        <v>0</v>
      </c>
      <c r="W274" s="109" t="str">
        <f t="shared" si="64"/>
        <v/>
      </c>
      <c r="X274" s="109" t="str">
        <f t="shared" si="65"/>
        <v/>
      </c>
      <c r="Y274" s="109" t="str">
        <f t="shared" si="66"/>
        <v/>
      </c>
      <c r="Z274" s="109" t="str">
        <f t="shared" si="66"/>
        <v/>
      </c>
      <c r="AA274" s="202">
        <f t="shared" si="67"/>
        <v>0</v>
      </c>
      <c r="AB274" s="110">
        <f t="shared" si="68"/>
        <v>0</v>
      </c>
      <c r="AC274" s="110">
        <f t="shared" si="69"/>
        <v>0</v>
      </c>
      <c r="AD274" s="175" t="e">
        <f t="shared" si="70"/>
        <v>#DIV/0!</v>
      </c>
    </row>
    <row r="275" spans="6:30" ht="24.75" customHeight="1">
      <c r="F275" s="107"/>
      <c r="G275" s="107"/>
      <c r="H275" s="107"/>
      <c r="I275" s="107"/>
      <c r="J275" s="107"/>
      <c r="K275" s="114">
        <f t="shared" si="58"/>
        <v>0</v>
      </c>
      <c r="L275" s="114">
        <f t="shared" si="59"/>
        <v>0</v>
      </c>
      <c r="M275" s="209">
        <f t="shared" si="57"/>
        <v>0</v>
      </c>
      <c r="N275" s="179"/>
      <c r="O275" s="194">
        <f t="shared" si="60"/>
        <v>0</v>
      </c>
      <c r="P275" s="184"/>
      <c r="Q275" s="115"/>
      <c r="R275" s="184"/>
      <c r="S275" s="113"/>
      <c r="T275" s="195">
        <f t="shared" si="61"/>
        <v>0</v>
      </c>
      <c r="U275" s="178" t="e">
        <f t="shared" si="62"/>
        <v>#DIV/0!</v>
      </c>
      <c r="V275" s="221">
        <f t="shared" si="63"/>
        <v>0</v>
      </c>
      <c r="W275" s="109" t="str">
        <f t="shared" si="64"/>
        <v/>
      </c>
      <c r="X275" s="109" t="str">
        <f t="shared" si="65"/>
        <v/>
      </c>
      <c r="Y275" s="109" t="str">
        <f t="shared" si="66"/>
        <v/>
      </c>
      <c r="Z275" s="109" t="str">
        <f t="shared" si="66"/>
        <v/>
      </c>
      <c r="AA275" s="202">
        <f t="shared" si="67"/>
        <v>0</v>
      </c>
      <c r="AB275" s="110">
        <f t="shared" si="68"/>
        <v>0</v>
      </c>
      <c r="AC275" s="110">
        <f t="shared" si="69"/>
        <v>0</v>
      </c>
      <c r="AD275" s="175" t="e">
        <f t="shared" si="70"/>
        <v>#DIV/0!</v>
      </c>
    </row>
    <row r="276" spans="6:30" ht="24.75" customHeight="1">
      <c r="F276" s="107"/>
      <c r="G276" s="107"/>
      <c r="H276" s="107"/>
      <c r="I276" s="107"/>
      <c r="J276" s="107"/>
      <c r="K276" s="114">
        <f t="shared" si="58"/>
        <v>0</v>
      </c>
      <c r="L276" s="114">
        <f t="shared" si="59"/>
        <v>0</v>
      </c>
      <c r="M276" s="209">
        <f t="shared" si="57"/>
        <v>0</v>
      </c>
      <c r="N276" s="179"/>
      <c r="O276" s="194">
        <f t="shared" si="60"/>
        <v>0</v>
      </c>
      <c r="P276" s="184"/>
      <c r="Q276" s="115"/>
      <c r="R276" s="184"/>
      <c r="S276" s="113"/>
      <c r="T276" s="195">
        <f t="shared" si="61"/>
        <v>0</v>
      </c>
      <c r="U276" s="178" t="e">
        <f t="shared" si="62"/>
        <v>#DIV/0!</v>
      </c>
      <c r="V276" s="221">
        <f t="shared" si="63"/>
        <v>0</v>
      </c>
      <c r="W276" s="109" t="str">
        <f t="shared" si="64"/>
        <v/>
      </c>
      <c r="X276" s="109" t="str">
        <f t="shared" si="65"/>
        <v/>
      </c>
      <c r="Y276" s="109" t="str">
        <f t="shared" si="66"/>
        <v/>
      </c>
      <c r="Z276" s="109" t="str">
        <f t="shared" si="66"/>
        <v/>
      </c>
      <c r="AA276" s="202">
        <f t="shared" si="67"/>
        <v>0</v>
      </c>
      <c r="AB276" s="110">
        <f t="shared" si="68"/>
        <v>0</v>
      </c>
      <c r="AC276" s="110">
        <f t="shared" si="69"/>
        <v>0</v>
      </c>
      <c r="AD276" s="175" t="e">
        <f t="shared" si="70"/>
        <v>#DIV/0!</v>
      </c>
    </row>
    <row r="277" spans="6:30" ht="24.75" customHeight="1">
      <c r="F277" s="107"/>
      <c r="G277" s="107"/>
      <c r="H277" s="107"/>
      <c r="I277" s="107"/>
      <c r="J277" s="107"/>
      <c r="K277" s="114">
        <f t="shared" si="58"/>
        <v>0</v>
      </c>
      <c r="L277" s="114">
        <f t="shared" si="59"/>
        <v>0</v>
      </c>
      <c r="M277" s="209">
        <f t="shared" si="57"/>
        <v>0</v>
      </c>
      <c r="N277" s="179"/>
      <c r="O277" s="194">
        <f t="shared" si="60"/>
        <v>0</v>
      </c>
      <c r="P277" s="184"/>
      <c r="Q277" s="115"/>
      <c r="R277" s="184"/>
      <c r="S277" s="113"/>
      <c r="T277" s="195">
        <f t="shared" si="61"/>
        <v>0</v>
      </c>
      <c r="U277" s="178" t="e">
        <f t="shared" si="62"/>
        <v>#DIV/0!</v>
      </c>
      <c r="V277" s="221">
        <f t="shared" si="63"/>
        <v>0</v>
      </c>
      <c r="W277" s="109" t="str">
        <f t="shared" si="64"/>
        <v/>
      </c>
      <c r="X277" s="109" t="str">
        <f t="shared" si="65"/>
        <v/>
      </c>
      <c r="Y277" s="109" t="str">
        <f t="shared" si="66"/>
        <v/>
      </c>
      <c r="Z277" s="109" t="str">
        <f t="shared" si="66"/>
        <v/>
      </c>
      <c r="AA277" s="202">
        <f t="shared" si="67"/>
        <v>0</v>
      </c>
      <c r="AB277" s="110">
        <f t="shared" si="68"/>
        <v>0</v>
      </c>
      <c r="AC277" s="110">
        <f t="shared" si="69"/>
        <v>0</v>
      </c>
      <c r="AD277" s="175" t="e">
        <f t="shared" si="70"/>
        <v>#DIV/0!</v>
      </c>
    </row>
    <row r="278" spans="6:30" ht="24.75" customHeight="1">
      <c r="F278" s="107"/>
      <c r="G278" s="107"/>
      <c r="H278" s="107"/>
      <c r="I278" s="107"/>
      <c r="J278" s="107"/>
      <c r="K278" s="114">
        <f t="shared" si="58"/>
        <v>0</v>
      </c>
      <c r="L278" s="114">
        <f t="shared" si="59"/>
        <v>0</v>
      </c>
      <c r="M278" s="209">
        <f t="shared" si="57"/>
        <v>0</v>
      </c>
      <c r="N278" s="179"/>
      <c r="O278" s="194">
        <f t="shared" si="60"/>
        <v>0</v>
      </c>
      <c r="P278" s="184"/>
      <c r="Q278" s="115"/>
      <c r="R278" s="184"/>
      <c r="S278" s="113"/>
      <c r="T278" s="195">
        <f t="shared" si="61"/>
        <v>0</v>
      </c>
      <c r="U278" s="178" t="e">
        <f t="shared" si="62"/>
        <v>#DIV/0!</v>
      </c>
      <c r="V278" s="221">
        <f t="shared" si="63"/>
        <v>0</v>
      </c>
      <c r="W278" s="109" t="str">
        <f t="shared" si="64"/>
        <v/>
      </c>
      <c r="X278" s="109" t="str">
        <f t="shared" si="65"/>
        <v/>
      </c>
      <c r="Y278" s="109" t="str">
        <f t="shared" si="66"/>
        <v/>
      </c>
      <c r="Z278" s="109" t="str">
        <f t="shared" si="66"/>
        <v/>
      </c>
      <c r="AA278" s="202">
        <f t="shared" si="67"/>
        <v>0</v>
      </c>
      <c r="AB278" s="110">
        <f t="shared" si="68"/>
        <v>0</v>
      </c>
      <c r="AC278" s="110">
        <f t="shared" si="69"/>
        <v>0</v>
      </c>
      <c r="AD278" s="175" t="e">
        <f t="shared" si="70"/>
        <v>#DIV/0!</v>
      </c>
    </row>
    <row r="279" spans="6:30" ht="24.75" customHeight="1">
      <c r="F279" s="107"/>
      <c r="G279" s="107"/>
      <c r="H279" s="107"/>
      <c r="I279" s="107"/>
      <c r="J279" s="107"/>
      <c r="K279" s="114">
        <f t="shared" si="58"/>
        <v>0</v>
      </c>
      <c r="L279" s="114">
        <f t="shared" si="59"/>
        <v>0</v>
      </c>
      <c r="M279" s="209">
        <f t="shared" si="57"/>
        <v>0</v>
      </c>
      <c r="N279" s="179"/>
      <c r="O279" s="194">
        <f t="shared" si="60"/>
        <v>0</v>
      </c>
      <c r="P279" s="184"/>
      <c r="Q279" s="115"/>
      <c r="R279" s="184"/>
      <c r="S279" s="113"/>
      <c r="T279" s="195">
        <f t="shared" si="61"/>
        <v>0</v>
      </c>
      <c r="U279" s="178" t="e">
        <f t="shared" si="62"/>
        <v>#DIV/0!</v>
      </c>
      <c r="V279" s="221">
        <f t="shared" si="63"/>
        <v>0</v>
      </c>
      <c r="W279" s="109" t="str">
        <f t="shared" si="64"/>
        <v/>
      </c>
      <c r="X279" s="109" t="str">
        <f t="shared" si="65"/>
        <v/>
      </c>
      <c r="Y279" s="109" t="str">
        <f t="shared" si="66"/>
        <v/>
      </c>
      <c r="Z279" s="109" t="str">
        <f t="shared" si="66"/>
        <v/>
      </c>
      <c r="AA279" s="202">
        <f t="shared" si="67"/>
        <v>0</v>
      </c>
      <c r="AB279" s="110">
        <f t="shared" si="68"/>
        <v>0</v>
      </c>
      <c r="AC279" s="110">
        <f t="shared" si="69"/>
        <v>0</v>
      </c>
      <c r="AD279" s="175" t="e">
        <f t="shared" si="70"/>
        <v>#DIV/0!</v>
      </c>
    </row>
    <row r="280" spans="6:30" ht="24.75" customHeight="1">
      <c r="F280" s="107"/>
      <c r="G280" s="107"/>
      <c r="H280" s="107"/>
      <c r="I280" s="107"/>
      <c r="J280" s="107"/>
      <c r="K280" s="114">
        <f t="shared" si="58"/>
        <v>0</v>
      </c>
      <c r="L280" s="114">
        <f t="shared" si="59"/>
        <v>0</v>
      </c>
      <c r="M280" s="209">
        <f t="shared" si="57"/>
        <v>0</v>
      </c>
      <c r="N280" s="179"/>
      <c r="O280" s="194">
        <f t="shared" si="60"/>
        <v>0</v>
      </c>
      <c r="P280" s="184"/>
      <c r="Q280" s="115"/>
      <c r="R280" s="184"/>
      <c r="S280" s="113"/>
      <c r="T280" s="195">
        <f t="shared" si="61"/>
        <v>0</v>
      </c>
      <c r="U280" s="178" t="e">
        <f t="shared" si="62"/>
        <v>#DIV/0!</v>
      </c>
      <c r="V280" s="221">
        <f t="shared" si="63"/>
        <v>0</v>
      </c>
      <c r="W280" s="109" t="str">
        <f t="shared" si="64"/>
        <v/>
      </c>
      <c r="X280" s="109" t="str">
        <f t="shared" si="65"/>
        <v/>
      </c>
      <c r="Y280" s="109" t="str">
        <f t="shared" si="66"/>
        <v/>
      </c>
      <c r="Z280" s="109" t="str">
        <f t="shared" si="66"/>
        <v/>
      </c>
      <c r="AA280" s="202">
        <f t="shared" si="67"/>
        <v>0</v>
      </c>
      <c r="AB280" s="110">
        <f t="shared" si="68"/>
        <v>0</v>
      </c>
      <c r="AC280" s="110">
        <f t="shared" si="69"/>
        <v>0</v>
      </c>
      <c r="AD280" s="175" t="e">
        <f t="shared" si="70"/>
        <v>#DIV/0!</v>
      </c>
    </row>
    <row r="281" spans="6:30" ht="24.75" customHeight="1">
      <c r="F281" s="107"/>
      <c r="G281" s="107"/>
      <c r="H281" s="107"/>
      <c r="I281" s="107"/>
      <c r="J281" s="107"/>
      <c r="K281" s="114">
        <f t="shared" si="58"/>
        <v>0</v>
      </c>
      <c r="L281" s="114">
        <f t="shared" si="59"/>
        <v>0</v>
      </c>
      <c r="M281" s="209">
        <f t="shared" si="57"/>
        <v>0</v>
      </c>
      <c r="N281" s="179"/>
      <c r="O281" s="194">
        <f t="shared" si="60"/>
        <v>0</v>
      </c>
      <c r="P281" s="184"/>
      <c r="Q281" s="115"/>
      <c r="R281" s="184"/>
      <c r="S281" s="113"/>
      <c r="T281" s="195">
        <f t="shared" si="61"/>
        <v>0</v>
      </c>
      <c r="U281" s="178" t="e">
        <f t="shared" si="62"/>
        <v>#DIV/0!</v>
      </c>
      <c r="V281" s="221">
        <f t="shared" si="63"/>
        <v>0</v>
      </c>
      <c r="W281" s="109" t="str">
        <f t="shared" si="64"/>
        <v/>
      </c>
      <c r="X281" s="109" t="str">
        <f t="shared" si="65"/>
        <v/>
      </c>
      <c r="Y281" s="109" t="str">
        <f t="shared" si="66"/>
        <v/>
      </c>
      <c r="Z281" s="109" t="str">
        <f t="shared" si="66"/>
        <v/>
      </c>
      <c r="AA281" s="202">
        <f t="shared" si="67"/>
        <v>0</v>
      </c>
      <c r="AB281" s="110">
        <f t="shared" si="68"/>
        <v>0</v>
      </c>
      <c r="AC281" s="110">
        <f t="shared" si="69"/>
        <v>0</v>
      </c>
      <c r="AD281" s="175" t="e">
        <f t="shared" si="70"/>
        <v>#DIV/0!</v>
      </c>
    </row>
    <row r="282" spans="6:30" ht="24.75" customHeight="1">
      <c r="F282" s="107"/>
      <c r="G282" s="107"/>
      <c r="H282" s="107"/>
      <c r="I282" s="107"/>
      <c r="J282" s="107"/>
      <c r="K282" s="114">
        <f t="shared" si="58"/>
        <v>0</v>
      </c>
      <c r="L282" s="114">
        <f t="shared" si="59"/>
        <v>0</v>
      </c>
      <c r="M282" s="209">
        <f t="shared" si="57"/>
        <v>0</v>
      </c>
      <c r="N282" s="179"/>
      <c r="O282" s="194">
        <f t="shared" si="60"/>
        <v>0</v>
      </c>
      <c r="P282" s="184"/>
      <c r="Q282" s="115"/>
      <c r="R282" s="184"/>
      <c r="S282" s="113"/>
      <c r="T282" s="195">
        <f t="shared" si="61"/>
        <v>0</v>
      </c>
      <c r="U282" s="178" t="e">
        <f t="shared" si="62"/>
        <v>#DIV/0!</v>
      </c>
      <c r="V282" s="221">
        <f t="shared" si="63"/>
        <v>0</v>
      </c>
      <c r="W282" s="109" t="str">
        <f t="shared" si="64"/>
        <v/>
      </c>
      <c r="X282" s="109" t="str">
        <f t="shared" si="65"/>
        <v/>
      </c>
      <c r="Y282" s="109" t="str">
        <f t="shared" si="66"/>
        <v/>
      </c>
      <c r="Z282" s="109" t="str">
        <f t="shared" si="66"/>
        <v/>
      </c>
      <c r="AA282" s="202">
        <f t="shared" si="67"/>
        <v>0</v>
      </c>
      <c r="AB282" s="110">
        <f t="shared" si="68"/>
        <v>0</v>
      </c>
      <c r="AC282" s="110">
        <f t="shared" si="69"/>
        <v>0</v>
      </c>
      <c r="AD282" s="175" t="e">
        <f t="shared" si="70"/>
        <v>#DIV/0!</v>
      </c>
    </row>
    <row r="283" spans="6:30" ht="24.75" customHeight="1">
      <c r="F283" s="107"/>
      <c r="G283" s="107"/>
      <c r="H283" s="107"/>
      <c r="I283" s="107"/>
      <c r="J283" s="107"/>
      <c r="K283" s="114">
        <f t="shared" si="58"/>
        <v>0</v>
      </c>
      <c r="L283" s="114">
        <f t="shared" si="59"/>
        <v>0</v>
      </c>
      <c r="M283" s="209">
        <f t="shared" si="57"/>
        <v>0</v>
      </c>
      <c r="N283" s="179"/>
      <c r="O283" s="194">
        <f t="shared" si="60"/>
        <v>0</v>
      </c>
      <c r="P283" s="184"/>
      <c r="Q283" s="115"/>
      <c r="R283" s="184"/>
      <c r="S283" s="113"/>
      <c r="T283" s="195">
        <f t="shared" si="61"/>
        <v>0</v>
      </c>
      <c r="U283" s="178" t="e">
        <f t="shared" si="62"/>
        <v>#DIV/0!</v>
      </c>
      <c r="V283" s="221">
        <f t="shared" si="63"/>
        <v>0</v>
      </c>
      <c r="W283" s="109" t="str">
        <f t="shared" si="64"/>
        <v/>
      </c>
      <c r="X283" s="109" t="str">
        <f t="shared" si="65"/>
        <v/>
      </c>
      <c r="Y283" s="109" t="str">
        <f t="shared" si="66"/>
        <v/>
      </c>
      <c r="Z283" s="109" t="str">
        <f t="shared" si="66"/>
        <v/>
      </c>
      <c r="AA283" s="202">
        <f t="shared" si="67"/>
        <v>0</v>
      </c>
      <c r="AB283" s="110">
        <f t="shared" si="68"/>
        <v>0</v>
      </c>
      <c r="AC283" s="110">
        <f t="shared" si="69"/>
        <v>0</v>
      </c>
      <c r="AD283" s="175" t="e">
        <f t="shared" si="70"/>
        <v>#DIV/0!</v>
      </c>
    </row>
    <row r="284" spans="6:30" ht="24.75" customHeight="1">
      <c r="F284" s="107"/>
      <c r="G284" s="107"/>
      <c r="H284" s="107"/>
      <c r="I284" s="107"/>
      <c r="J284" s="107"/>
      <c r="K284" s="114">
        <f t="shared" si="58"/>
        <v>0</v>
      </c>
      <c r="L284" s="114">
        <f t="shared" si="59"/>
        <v>0</v>
      </c>
      <c r="M284" s="209">
        <f t="shared" si="57"/>
        <v>0</v>
      </c>
      <c r="N284" s="179"/>
      <c r="O284" s="194">
        <f t="shared" si="60"/>
        <v>0</v>
      </c>
      <c r="P284" s="184"/>
      <c r="Q284" s="115"/>
      <c r="R284" s="184"/>
      <c r="S284" s="113"/>
      <c r="T284" s="195">
        <f t="shared" si="61"/>
        <v>0</v>
      </c>
      <c r="U284" s="178" t="e">
        <f t="shared" si="62"/>
        <v>#DIV/0!</v>
      </c>
      <c r="V284" s="221">
        <f t="shared" si="63"/>
        <v>0</v>
      </c>
      <c r="W284" s="109" t="str">
        <f t="shared" si="64"/>
        <v/>
      </c>
      <c r="X284" s="109" t="str">
        <f t="shared" si="65"/>
        <v/>
      </c>
      <c r="Y284" s="109" t="str">
        <f t="shared" si="66"/>
        <v/>
      </c>
      <c r="Z284" s="109" t="str">
        <f t="shared" si="66"/>
        <v/>
      </c>
      <c r="AA284" s="202">
        <f t="shared" si="67"/>
        <v>0</v>
      </c>
      <c r="AB284" s="110">
        <f t="shared" si="68"/>
        <v>0</v>
      </c>
      <c r="AC284" s="110">
        <f t="shared" si="69"/>
        <v>0</v>
      </c>
      <c r="AD284" s="175" t="e">
        <f t="shared" si="70"/>
        <v>#DIV/0!</v>
      </c>
    </row>
    <row r="285" spans="6:30" ht="24.75" customHeight="1">
      <c r="F285" s="107"/>
      <c r="G285" s="107"/>
      <c r="H285" s="107"/>
      <c r="I285" s="107"/>
      <c r="J285" s="107"/>
      <c r="K285" s="114">
        <f t="shared" si="58"/>
        <v>0</v>
      </c>
      <c r="L285" s="114">
        <f t="shared" si="59"/>
        <v>0</v>
      </c>
      <c r="M285" s="209">
        <f t="shared" si="57"/>
        <v>0</v>
      </c>
      <c r="N285" s="179"/>
      <c r="O285" s="194">
        <f t="shared" si="60"/>
        <v>0</v>
      </c>
      <c r="P285" s="184"/>
      <c r="Q285" s="115"/>
      <c r="R285" s="184"/>
      <c r="S285" s="113"/>
      <c r="T285" s="195">
        <f t="shared" si="61"/>
        <v>0</v>
      </c>
      <c r="U285" s="178" t="e">
        <f t="shared" si="62"/>
        <v>#DIV/0!</v>
      </c>
      <c r="V285" s="221">
        <f t="shared" si="63"/>
        <v>0</v>
      </c>
      <c r="W285" s="109" t="str">
        <f t="shared" si="64"/>
        <v/>
      </c>
      <c r="X285" s="109" t="str">
        <f t="shared" si="65"/>
        <v/>
      </c>
      <c r="Y285" s="109" t="str">
        <f t="shared" si="66"/>
        <v/>
      </c>
      <c r="Z285" s="109" t="str">
        <f t="shared" si="66"/>
        <v/>
      </c>
      <c r="AA285" s="202">
        <f t="shared" si="67"/>
        <v>0</v>
      </c>
      <c r="AB285" s="110">
        <f t="shared" si="68"/>
        <v>0</v>
      </c>
      <c r="AC285" s="110">
        <f t="shared" si="69"/>
        <v>0</v>
      </c>
      <c r="AD285" s="175" t="e">
        <f t="shared" si="70"/>
        <v>#DIV/0!</v>
      </c>
    </row>
    <row r="286" spans="6:30" ht="24.75" customHeight="1">
      <c r="F286" s="107"/>
      <c r="G286" s="107"/>
      <c r="H286" s="107"/>
      <c r="I286" s="107"/>
      <c r="J286" s="107"/>
      <c r="K286" s="114">
        <f t="shared" si="58"/>
        <v>0</v>
      </c>
      <c r="L286" s="114">
        <f t="shared" si="59"/>
        <v>0</v>
      </c>
      <c r="M286" s="209">
        <f t="shared" si="57"/>
        <v>0</v>
      </c>
      <c r="N286" s="179"/>
      <c r="O286" s="194">
        <f t="shared" si="60"/>
        <v>0</v>
      </c>
      <c r="P286" s="184"/>
      <c r="Q286" s="115"/>
      <c r="R286" s="184"/>
      <c r="S286" s="113"/>
      <c r="T286" s="195">
        <f t="shared" si="61"/>
        <v>0</v>
      </c>
      <c r="U286" s="178" t="e">
        <f t="shared" si="62"/>
        <v>#DIV/0!</v>
      </c>
      <c r="V286" s="221">
        <f t="shared" si="63"/>
        <v>0</v>
      </c>
      <c r="W286" s="109" t="str">
        <f t="shared" si="64"/>
        <v/>
      </c>
      <c r="X286" s="109" t="str">
        <f t="shared" si="65"/>
        <v/>
      </c>
      <c r="Y286" s="109" t="str">
        <f t="shared" si="66"/>
        <v/>
      </c>
      <c r="Z286" s="109" t="str">
        <f t="shared" si="66"/>
        <v/>
      </c>
      <c r="AA286" s="202">
        <f t="shared" si="67"/>
        <v>0</v>
      </c>
      <c r="AB286" s="110">
        <f t="shared" si="68"/>
        <v>0</v>
      </c>
      <c r="AC286" s="110">
        <f t="shared" si="69"/>
        <v>0</v>
      </c>
      <c r="AD286" s="175" t="e">
        <f t="shared" si="70"/>
        <v>#DIV/0!</v>
      </c>
    </row>
    <row r="287" spans="6:30" ht="24.75" customHeight="1">
      <c r="F287" s="107"/>
      <c r="G287" s="107"/>
      <c r="H287" s="107"/>
      <c r="I287" s="107"/>
      <c r="J287" s="107"/>
      <c r="K287" s="114">
        <f t="shared" si="58"/>
        <v>0</v>
      </c>
      <c r="L287" s="114">
        <f t="shared" si="59"/>
        <v>0</v>
      </c>
      <c r="M287" s="209">
        <f t="shared" si="57"/>
        <v>0</v>
      </c>
      <c r="N287" s="179"/>
      <c r="O287" s="194">
        <f t="shared" si="60"/>
        <v>0</v>
      </c>
      <c r="P287" s="184"/>
      <c r="Q287" s="115"/>
      <c r="R287" s="184"/>
      <c r="S287" s="113"/>
      <c r="T287" s="195">
        <f t="shared" si="61"/>
        <v>0</v>
      </c>
      <c r="U287" s="178" t="e">
        <f t="shared" si="62"/>
        <v>#DIV/0!</v>
      </c>
      <c r="V287" s="221">
        <f t="shared" si="63"/>
        <v>0</v>
      </c>
      <c r="W287" s="109" t="str">
        <f t="shared" si="64"/>
        <v/>
      </c>
      <c r="X287" s="109" t="str">
        <f t="shared" si="65"/>
        <v/>
      </c>
      <c r="Y287" s="109" t="str">
        <f t="shared" si="66"/>
        <v/>
      </c>
      <c r="Z287" s="109" t="str">
        <f t="shared" si="66"/>
        <v/>
      </c>
      <c r="AA287" s="202">
        <f t="shared" si="67"/>
        <v>0</v>
      </c>
      <c r="AB287" s="110">
        <f t="shared" si="68"/>
        <v>0</v>
      </c>
      <c r="AC287" s="110">
        <f t="shared" si="69"/>
        <v>0</v>
      </c>
      <c r="AD287" s="175" t="e">
        <f t="shared" si="70"/>
        <v>#DIV/0!</v>
      </c>
    </row>
    <row r="288" spans="6:30" ht="24.75" customHeight="1">
      <c r="F288" s="107"/>
      <c r="G288" s="107"/>
      <c r="H288" s="107"/>
      <c r="I288" s="107"/>
      <c r="J288" s="107"/>
      <c r="K288" s="114">
        <f t="shared" si="58"/>
        <v>0</v>
      </c>
      <c r="L288" s="114">
        <f t="shared" si="59"/>
        <v>0</v>
      </c>
      <c r="M288" s="209">
        <f t="shared" si="57"/>
        <v>0</v>
      </c>
      <c r="N288" s="179"/>
      <c r="O288" s="194">
        <f t="shared" si="60"/>
        <v>0</v>
      </c>
      <c r="P288" s="184"/>
      <c r="Q288" s="115"/>
      <c r="R288" s="184"/>
      <c r="S288" s="113"/>
      <c r="T288" s="195">
        <f t="shared" si="61"/>
        <v>0</v>
      </c>
      <c r="U288" s="178" t="e">
        <f t="shared" si="62"/>
        <v>#DIV/0!</v>
      </c>
      <c r="V288" s="221">
        <f t="shared" si="63"/>
        <v>0</v>
      </c>
      <c r="W288" s="109" t="str">
        <f t="shared" si="64"/>
        <v/>
      </c>
      <c r="X288" s="109" t="str">
        <f t="shared" si="65"/>
        <v/>
      </c>
      <c r="Y288" s="109" t="str">
        <f t="shared" si="66"/>
        <v/>
      </c>
      <c r="Z288" s="109" t="str">
        <f t="shared" si="66"/>
        <v/>
      </c>
      <c r="AA288" s="202">
        <f t="shared" si="67"/>
        <v>0</v>
      </c>
      <c r="AB288" s="110">
        <f t="shared" si="68"/>
        <v>0</v>
      </c>
      <c r="AC288" s="110">
        <f t="shared" si="69"/>
        <v>0</v>
      </c>
      <c r="AD288" s="175" t="e">
        <f t="shared" si="70"/>
        <v>#DIV/0!</v>
      </c>
    </row>
    <row r="289" spans="6:30" ht="24.75" customHeight="1">
      <c r="F289" s="107"/>
      <c r="G289" s="107"/>
      <c r="H289" s="107"/>
      <c r="I289" s="107"/>
      <c r="J289" s="107"/>
      <c r="K289" s="114">
        <f t="shared" si="58"/>
        <v>0</v>
      </c>
      <c r="L289" s="114">
        <f t="shared" si="59"/>
        <v>0</v>
      </c>
      <c r="M289" s="209">
        <f t="shared" si="57"/>
        <v>0</v>
      </c>
      <c r="N289" s="179"/>
      <c r="O289" s="194">
        <f t="shared" si="60"/>
        <v>0</v>
      </c>
      <c r="P289" s="184"/>
      <c r="Q289" s="115"/>
      <c r="R289" s="184"/>
      <c r="S289" s="113"/>
      <c r="T289" s="195">
        <f t="shared" si="61"/>
        <v>0</v>
      </c>
      <c r="U289" s="178" t="e">
        <f t="shared" si="62"/>
        <v>#DIV/0!</v>
      </c>
      <c r="V289" s="221">
        <f t="shared" si="63"/>
        <v>0</v>
      </c>
      <c r="W289" s="109" t="str">
        <f t="shared" si="64"/>
        <v/>
      </c>
      <c r="X289" s="109" t="str">
        <f t="shared" si="65"/>
        <v/>
      </c>
      <c r="Y289" s="109" t="str">
        <f t="shared" si="66"/>
        <v/>
      </c>
      <c r="Z289" s="109" t="str">
        <f t="shared" si="66"/>
        <v/>
      </c>
      <c r="AA289" s="202">
        <f t="shared" si="67"/>
        <v>0</v>
      </c>
      <c r="AB289" s="110">
        <f t="shared" si="68"/>
        <v>0</v>
      </c>
      <c r="AC289" s="110">
        <f t="shared" si="69"/>
        <v>0</v>
      </c>
      <c r="AD289" s="175" t="e">
        <f t="shared" si="70"/>
        <v>#DIV/0!</v>
      </c>
    </row>
    <row r="290" spans="6:30" ht="24.75" customHeight="1">
      <c r="F290" s="107"/>
      <c r="G290" s="107"/>
      <c r="H290" s="107"/>
      <c r="I290" s="107"/>
      <c r="J290" s="107"/>
      <c r="K290" s="114">
        <f t="shared" si="58"/>
        <v>0</v>
      </c>
      <c r="L290" s="114">
        <f t="shared" si="59"/>
        <v>0</v>
      </c>
      <c r="M290" s="209">
        <f t="shared" si="57"/>
        <v>0</v>
      </c>
      <c r="N290" s="179"/>
      <c r="O290" s="194">
        <f t="shared" si="60"/>
        <v>0</v>
      </c>
      <c r="P290" s="184"/>
      <c r="Q290" s="115"/>
      <c r="R290" s="184"/>
      <c r="S290" s="113"/>
      <c r="T290" s="195">
        <f t="shared" si="61"/>
        <v>0</v>
      </c>
      <c r="U290" s="178" t="e">
        <f t="shared" si="62"/>
        <v>#DIV/0!</v>
      </c>
      <c r="V290" s="221">
        <f t="shared" si="63"/>
        <v>0</v>
      </c>
      <c r="W290" s="109" t="str">
        <f t="shared" si="64"/>
        <v/>
      </c>
      <c r="X290" s="109" t="str">
        <f t="shared" si="65"/>
        <v/>
      </c>
      <c r="Y290" s="109" t="str">
        <f t="shared" si="66"/>
        <v/>
      </c>
      <c r="Z290" s="109" t="str">
        <f t="shared" si="66"/>
        <v/>
      </c>
      <c r="AA290" s="202">
        <f t="shared" si="67"/>
        <v>0</v>
      </c>
      <c r="AB290" s="110">
        <f t="shared" si="68"/>
        <v>0</v>
      </c>
      <c r="AC290" s="110">
        <f t="shared" si="69"/>
        <v>0</v>
      </c>
      <c r="AD290" s="175" t="e">
        <f t="shared" si="70"/>
        <v>#DIV/0!</v>
      </c>
    </row>
    <row r="291" spans="6:30" ht="24.75" customHeight="1">
      <c r="F291" s="107"/>
      <c r="G291" s="107"/>
      <c r="H291" s="107"/>
      <c r="I291" s="107"/>
      <c r="J291" s="107"/>
      <c r="K291" s="114">
        <f t="shared" si="58"/>
        <v>0</v>
      </c>
      <c r="L291" s="114">
        <f t="shared" si="59"/>
        <v>0</v>
      </c>
      <c r="M291" s="209">
        <f t="shared" si="57"/>
        <v>0</v>
      </c>
      <c r="N291" s="179"/>
      <c r="O291" s="194">
        <f t="shared" si="60"/>
        <v>0</v>
      </c>
      <c r="P291" s="184"/>
      <c r="Q291" s="115"/>
      <c r="R291" s="184"/>
      <c r="S291" s="113"/>
      <c r="T291" s="195">
        <f t="shared" si="61"/>
        <v>0</v>
      </c>
      <c r="U291" s="178" t="e">
        <f t="shared" si="62"/>
        <v>#DIV/0!</v>
      </c>
      <c r="V291" s="221">
        <f t="shared" si="63"/>
        <v>0</v>
      </c>
      <c r="W291" s="109" t="str">
        <f t="shared" si="64"/>
        <v/>
      </c>
      <c r="X291" s="109" t="str">
        <f t="shared" si="65"/>
        <v/>
      </c>
      <c r="Y291" s="109" t="str">
        <f t="shared" si="66"/>
        <v/>
      </c>
      <c r="Z291" s="109" t="str">
        <f t="shared" si="66"/>
        <v/>
      </c>
      <c r="AA291" s="202">
        <f t="shared" si="67"/>
        <v>0</v>
      </c>
      <c r="AB291" s="110">
        <f t="shared" si="68"/>
        <v>0</v>
      </c>
      <c r="AC291" s="110">
        <f t="shared" si="69"/>
        <v>0</v>
      </c>
      <c r="AD291" s="175" t="e">
        <f t="shared" si="70"/>
        <v>#DIV/0!</v>
      </c>
    </row>
    <row r="292" spans="6:30" ht="24.75" customHeight="1">
      <c r="F292" s="107"/>
      <c r="G292" s="107"/>
      <c r="H292" s="107"/>
      <c r="I292" s="107"/>
      <c r="J292" s="107"/>
      <c r="K292" s="114">
        <f t="shared" si="58"/>
        <v>0</v>
      </c>
      <c r="L292" s="114">
        <f t="shared" si="59"/>
        <v>0</v>
      </c>
      <c r="M292" s="209">
        <f t="shared" si="57"/>
        <v>0</v>
      </c>
      <c r="N292" s="179"/>
      <c r="O292" s="194">
        <f t="shared" si="60"/>
        <v>0</v>
      </c>
      <c r="P292" s="184"/>
      <c r="Q292" s="115"/>
      <c r="R292" s="184"/>
      <c r="S292" s="113"/>
      <c r="T292" s="195">
        <f t="shared" si="61"/>
        <v>0</v>
      </c>
      <c r="U292" s="178" t="e">
        <f t="shared" si="62"/>
        <v>#DIV/0!</v>
      </c>
      <c r="V292" s="221">
        <f t="shared" si="63"/>
        <v>0</v>
      </c>
      <c r="W292" s="109" t="str">
        <f t="shared" si="64"/>
        <v/>
      </c>
      <c r="X292" s="109" t="str">
        <f t="shared" si="65"/>
        <v/>
      </c>
      <c r="Y292" s="109" t="str">
        <f t="shared" si="66"/>
        <v/>
      </c>
      <c r="Z292" s="109" t="str">
        <f t="shared" si="66"/>
        <v/>
      </c>
      <c r="AA292" s="202">
        <f t="shared" si="67"/>
        <v>0</v>
      </c>
      <c r="AB292" s="110">
        <f t="shared" si="68"/>
        <v>0</v>
      </c>
      <c r="AC292" s="110">
        <f t="shared" si="69"/>
        <v>0</v>
      </c>
      <c r="AD292" s="175" t="e">
        <f t="shared" si="70"/>
        <v>#DIV/0!</v>
      </c>
    </row>
    <row r="293" spans="6:30" ht="24.75" customHeight="1">
      <c r="F293" s="107"/>
      <c r="G293" s="107"/>
      <c r="H293" s="107"/>
      <c r="I293" s="107"/>
      <c r="J293" s="107"/>
      <c r="K293" s="114">
        <f t="shared" si="58"/>
        <v>0</v>
      </c>
      <c r="L293" s="114">
        <f t="shared" si="59"/>
        <v>0</v>
      </c>
      <c r="M293" s="209">
        <f t="shared" si="57"/>
        <v>0</v>
      </c>
      <c r="N293" s="179"/>
      <c r="O293" s="194">
        <f t="shared" si="60"/>
        <v>0</v>
      </c>
      <c r="P293" s="184"/>
      <c r="Q293" s="115"/>
      <c r="R293" s="184"/>
      <c r="S293" s="113"/>
      <c r="T293" s="195">
        <f t="shared" si="61"/>
        <v>0</v>
      </c>
      <c r="U293" s="178" t="e">
        <f t="shared" si="62"/>
        <v>#DIV/0!</v>
      </c>
      <c r="V293" s="221">
        <f t="shared" si="63"/>
        <v>0</v>
      </c>
      <c r="W293" s="109" t="str">
        <f t="shared" si="64"/>
        <v/>
      </c>
      <c r="X293" s="109" t="str">
        <f t="shared" si="65"/>
        <v/>
      </c>
      <c r="Y293" s="109" t="str">
        <f t="shared" si="66"/>
        <v/>
      </c>
      <c r="Z293" s="109" t="str">
        <f t="shared" si="66"/>
        <v/>
      </c>
      <c r="AA293" s="202">
        <f t="shared" si="67"/>
        <v>0</v>
      </c>
      <c r="AB293" s="110">
        <f t="shared" si="68"/>
        <v>0</v>
      </c>
      <c r="AC293" s="110">
        <f t="shared" si="69"/>
        <v>0</v>
      </c>
      <c r="AD293" s="175" t="e">
        <f t="shared" si="70"/>
        <v>#DIV/0!</v>
      </c>
    </row>
    <row r="294" spans="6:30" ht="24.75" customHeight="1">
      <c r="F294" s="107"/>
      <c r="G294" s="107"/>
      <c r="H294" s="107"/>
      <c r="I294" s="107"/>
      <c r="J294" s="107"/>
      <c r="K294" s="114">
        <f t="shared" si="58"/>
        <v>0</v>
      </c>
      <c r="L294" s="114">
        <f t="shared" si="59"/>
        <v>0</v>
      </c>
      <c r="M294" s="209">
        <f t="shared" si="57"/>
        <v>0</v>
      </c>
      <c r="N294" s="179"/>
      <c r="O294" s="194">
        <f t="shared" si="60"/>
        <v>0</v>
      </c>
      <c r="P294" s="184"/>
      <c r="Q294" s="115"/>
      <c r="R294" s="184"/>
      <c r="S294" s="113"/>
      <c r="T294" s="195">
        <f t="shared" si="61"/>
        <v>0</v>
      </c>
      <c r="U294" s="178" t="e">
        <f t="shared" si="62"/>
        <v>#DIV/0!</v>
      </c>
      <c r="V294" s="221">
        <f t="shared" si="63"/>
        <v>0</v>
      </c>
      <c r="W294" s="109" t="str">
        <f t="shared" si="64"/>
        <v/>
      </c>
      <c r="X294" s="109" t="str">
        <f t="shared" si="65"/>
        <v/>
      </c>
      <c r="Y294" s="109" t="str">
        <f t="shared" si="66"/>
        <v/>
      </c>
      <c r="Z294" s="109" t="str">
        <f t="shared" si="66"/>
        <v/>
      </c>
      <c r="AA294" s="202">
        <f t="shared" si="67"/>
        <v>0</v>
      </c>
      <c r="AB294" s="110">
        <f t="shared" si="68"/>
        <v>0</v>
      </c>
      <c r="AC294" s="110">
        <f t="shared" si="69"/>
        <v>0</v>
      </c>
      <c r="AD294" s="175" t="e">
        <f t="shared" si="70"/>
        <v>#DIV/0!</v>
      </c>
    </row>
    <row r="295" spans="6:30" ht="24.75" customHeight="1">
      <c r="F295" s="107"/>
      <c r="G295" s="107"/>
      <c r="H295" s="107"/>
      <c r="I295" s="107"/>
      <c r="J295" s="107"/>
      <c r="K295" s="114">
        <f t="shared" si="58"/>
        <v>0</v>
      </c>
      <c r="L295" s="114">
        <f t="shared" si="59"/>
        <v>0</v>
      </c>
      <c r="M295" s="209">
        <f t="shared" si="57"/>
        <v>0</v>
      </c>
      <c r="N295" s="179"/>
      <c r="O295" s="194">
        <f t="shared" si="60"/>
        <v>0</v>
      </c>
      <c r="P295" s="184"/>
      <c r="Q295" s="115"/>
      <c r="R295" s="184"/>
      <c r="S295" s="113"/>
      <c r="T295" s="195">
        <f t="shared" si="61"/>
        <v>0</v>
      </c>
      <c r="U295" s="178" t="e">
        <f t="shared" si="62"/>
        <v>#DIV/0!</v>
      </c>
      <c r="V295" s="221">
        <f t="shared" si="63"/>
        <v>0</v>
      </c>
      <c r="W295" s="109" t="str">
        <f t="shared" si="64"/>
        <v/>
      </c>
      <c r="X295" s="109" t="str">
        <f t="shared" si="65"/>
        <v/>
      </c>
      <c r="Y295" s="109" t="str">
        <f t="shared" si="66"/>
        <v/>
      </c>
      <c r="Z295" s="109" t="str">
        <f t="shared" si="66"/>
        <v/>
      </c>
      <c r="AA295" s="202">
        <f t="shared" si="67"/>
        <v>0</v>
      </c>
      <c r="AB295" s="110">
        <f t="shared" si="68"/>
        <v>0</v>
      </c>
      <c r="AC295" s="110">
        <f t="shared" si="69"/>
        <v>0</v>
      </c>
      <c r="AD295" s="175" t="e">
        <f t="shared" si="70"/>
        <v>#DIV/0!</v>
      </c>
    </row>
    <row r="296" spans="6:30" ht="24.75" customHeight="1">
      <c r="F296" s="107"/>
      <c r="G296" s="107"/>
      <c r="H296" s="107"/>
      <c r="I296" s="107"/>
      <c r="J296" s="107"/>
      <c r="K296" s="114">
        <f t="shared" si="58"/>
        <v>0</v>
      </c>
      <c r="L296" s="114">
        <f t="shared" si="59"/>
        <v>0</v>
      </c>
      <c r="M296" s="209">
        <f t="shared" si="57"/>
        <v>0</v>
      </c>
      <c r="N296" s="179"/>
      <c r="O296" s="194">
        <f t="shared" si="60"/>
        <v>0</v>
      </c>
      <c r="P296" s="184"/>
      <c r="Q296" s="115"/>
      <c r="R296" s="184"/>
      <c r="S296" s="113"/>
      <c r="T296" s="195">
        <f t="shared" si="61"/>
        <v>0</v>
      </c>
      <c r="U296" s="178" t="e">
        <f t="shared" si="62"/>
        <v>#DIV/0!</v>
      </c>
      <c r="V296" s="221">
        <f t="shared" si="63"/>
        <v>0</v>
      </c>
      <c r="W296" s="109" t="str">
        <f t="shared" si="64"/>
        <v/>
      </c>
      <c r="X296" s="109" t="str">
        <f t="shared" si="65"/>
        <v/>
      </c>
      <c r="Y296" s="109" t="str">
        <f t="shared" si="66"/>
        <v/>
      </c>
      <c r="Z296" s="109" t="str">
        <f t="shared" si="66"/>
        <v/>
      </c>
      <c r="AA296" s="202">
        <f t="shared" si="67"/>
        <v>0</v>
      </c>
      <c r="AB296" s="110">
        <f t="shared" si="68"/>
        <v>0</v>
      </c>
      <c r="AC296" s="110">
        <f t="shared" si="69"/>
        <v>0</v>
      </c>
      <c r="AD296" s="175" t="e">
        <f t="shared" si="70"/>
        <v>#DIV/0!</v>
      </c>
    </row>
    <row r="297" spans="6:30" ht="24.75" customHeight="1">
      <c r="F297" s="107"/>
      <c r="G297" s="107"/>
      <c r="H297" s="107"/>
      <c r="I297" s="107"/>
      <c r="J297" s="107"/>
      <c r="K297" s="114">
        <f t="shared" si="58"/>
        <v>0</v>
      </c>
      <c r="L297" s="114">
        <f t="shared" si="59"/>
        <v>0</v>
      </c>
      <c r="M297" s="209">
        <f t="shared" si="57"/>
        <v>0</v>
      </c>
      <c r="N297" s="179"/>
      <c r="O297" s="194">
        <f t="shared" si="60"/>
        <v>0</v>
      </c>
      <c r="P297" s="184"/>
      <c r="Q297" s="115"/>
      <c r="R297" s="184"/>
      <c r="S297" s="113"/>
      <c r="T297" s="195">
        <f t="shared" si="61"/>
        <v>0</v>
      </c>
      <c r="U297" s="178" t="e">
        <f t="shared" si="62"/>
        <v>#DIV/0!</v>
      </c>
      <c r="V297" s="221">
        <f t="shared" si="63"/>
        <v>0</v>
      </c>
      <c r="W297" s="109" t="str">
        <f t="shared" si="64"/>
        <v/>
      </c>
      <c r="X297" s="109" t="str">
        <f t="shared" si="65"/>
        <v/>
      </c>
      <c r="Y297" s="109" t="str">
        <f t="shared" si="66"/>
        <v/>
      </c>
      <c r="Z297" s="109" t="str">
        <f t="shared" si="66"/>
        <v/>
      </c>
      <c r="AA297" s="202">
        <f t="shared" si="67"/>
        <v>0</v>
      </c>
      <c r="AB297" s="110">
        <f t="shared" si="68"/>
        <v>0</v>
      </c>
      <c r="AC297" s="110">
        <f t="shared" si="69"/>
        <v>0</v>
      </c>
      <c r="AD297" s="175" t="e">
        <f t="shared" si="70"/>
        <v>#DIV/0!</v>
      </c>
    </row>
    <row r="298" spans="6:30" ht="24.75" customHeight="1">
      <c r="F298" s="107"/>
      <c r="G298" s="107"/>
      <c r="H298" s="107"/>
      <c r="I298" s="107"/>
      <c r="J298" s="107"/>
      <c r="K298" s="114">
        <f t="shared" si="58"/>
        <v>0</v>
      </c>
      <c r="L298" s="114">
        <f t="shared" si="59"/>
        <v>0</v>
      </c>
      <c r="M298" s="209">
        <f t="shared" si="57"/>
        <v>0</v>
      </c>
      <c r="N298" s="179"/>
      <c r="O298" s="194">
        <f t="shared" si="60"/>
        <v>0</v>
      </c>
      <c r="P298" s="184"/>
      <c r="Q298" s="115"/>
      <c r="R298" s="184"/>
      <c r="S298" s="113"/>
      <c r="T298" s="195">
        <f t="shared" si="61"/>
        <v>0</v>
      </c>
      <c r="U298" s="178" t="e">
        <f t="shared" si="62"/>
        <v>#DIV/0!</v>
      </c>
      <c r="V298" s="221">
        <f t="shared" si="63"/>
        <v>0</v>
      </c>
      <c r="W298" s="109" t="str">
        <f t="shared" si="64"/>
        <v/>
      </c>
      <c r="X298" s="109" t="str">
        <f t="shared" si="65"/>
        <v/>
      </c>
      <c r="Y298" s="109" t="str">
        <f t="shared" si="66"/>
        <v/>
      </c>
      <c r="Z298" s="109" t="str">
        <f t="shared" si="66"/>
        <v/>
      </c>
      <c r="AA298" s="202">
        <f t="shared" si="67"/>
        <v>0</v>
      </c>
      <c r="AB298" s="110">
        <f t="shared" si="68"/>
        <v>0</v>
      </c>
      <c r="AC298" s="110">
        <f t="shared" si="69"/>
        <v>0</v>
      </c>
      <c r="AD298" s="175" t="e">
        <f t="shared" si="70"/>
        <v>#DIV/0!</v>
      </c>
    </row>
    <row r="299" spans="6:30" ht="24.75" customHeight="1">
      <c r="F299" s="107"/>
      <c r="G299" s="107"/>
      <c r="H299" s="107"/>
      <c r="I299" s="107"/>
      <c r="J299" s="107"/>
      <c r="K299" s="114">
        <f t="shared" si="58"/>
        <v>0</v>
      </c>
      <c r="L299" s="114">
        <f t="shared" si="59"/>
        <v>0</v>
      </c>
      <c r="M299" s="209">
        <f t="shared" si="57"/>
        <v>0</v>
      </c>
      <c r="N299" s="179"/>
      <c r="O299" s="194">
        <f t="shared" si="60"/>
        <v>0</v>
      </c>
      <c r="P299" s="184"/>
      <c r="Q299" s="115"/>
      <c r="R299" s="184"/>
      <c r="S299" s="113"/>
      <c r="T299" s="195">
        <f t="shared" si="61"/>
        <v>0</v>
      </c>
      <c r="U299" s="178" t="e">
        <f t="shared" si="62"/>
        <v>#DIV/0!</v>
      </c>
      <c r="V299" s="221">
        <f t="shared" si="63"/>
        <v>0</v>
      </c>
      <c r="W299" s="109" t="str">
        <f t="shared" si="64"/>
        <v/>
      </c>
      <c r="X299" s="109" t="str">
        <f t="shared" si="65"/>
        <v/>
      </c>
      <c r="Y299" s="109" t="str">
        <f t="shared" si="66"/>
        <v/>
      </c>
      <c r="Z299" s="109" t="str">
        <f t="shared" si="66"/>
        <v/>
      </c>
      <c r="AA299" s="202">
        <f t="shared" si="67"/>
        <v>0</v>
      </c>
      <c r="AB299" s="110">
        <f t="shared" si="68"/>
        <v>0</v>
      </c>
      <c r="AC299" s="110">
        <f t="shared" si="69"/>
        <v>0</v>
      </c>
      <c r="AD299" s="175" t="e">
        <f t="shared" si="70"/>
        <v>#DIV/0!</v>
      </c>
    </row>
    <row r="300" spans="6:30" ht="24.75" customHeight="1">
      <c r="F300" s="107"/>
      <c r="G300" s="107"/>
      <c r="H300" s="107"/>
      <c r="I300" s="107"/>
      <c r="J300" s="107"/>
      <c r="K300" s="114">
        <f t="shared" si="58"/>
        <v>0</v>
      </c>
      <c r="L300" s="114">
        <f t="shared" si="59"/>
        <v>0</v>
      </c>
      <c r="M300" s="209">
        <f t="shared" si="57"/>
        <v>0</v>
      </c>
      <c r="N300" s="179"/>
      <c r="O300" s="194">
        <f t="shared" si="60"/>
        <v>0</v>
      </c>
      <c r="P300" s="184"/>
      <c r="Q300" s="115"/>
      <c r="R300" s="184"/>
      <c r="S300" s="113"/>
      <c r="T300" s="195">
        <f t="shared" si="61"/>
        <v>0</v>
      </c>
      <c r="U300" s="178" t="e">
        <f t="shared" si="62"/>
        <v>#DIV/0!</v>
      </c>
      <c r="V300" s="221">
        <f t="shared" si="63"/>
        <v>0</v>
      </c>
      <c r="W300" s="109" t="str">
        <f t="shared" si="64"/>
        <v/>
      </c>
      <c r="X300" s="109" t="str">
        <f t="shared" si="65"/>
        <v/>
      </c>
      <c r="Y300" s="109" t="str">
        <f t="shared" si="66"/>
        <v/>
      </c>
      <c r="Z300" s="109" t="str">
        <f t="shared" si="66"/>
        <v/>
      </c>
      <c r="AA300" s="202">
        <f t="shared" si="67"/>
        <v>0</v>
      </c>
      <c r="AB300" s="110">
        <f t="shared" si="68"/>
        <v>0</v>
      </c>
      <c r="AC300" s="110">
        <f t="shared" si="69"/>
        <v>0</v>
      </c>
      <c r="AD300" s="175" t="e">
        <f t="shared" si="70"/>
        <v>#DIV/0!</v>
      </c>
    </row>
    <row r="301" spans="6:30" ht="24.75" customHeight="1">
      <c r="F301" s="107"/>
      <c r="G301" s="107"/>
      <c r="H301" s="107"/>
      <c r="I301" s="107"/>
      <c r="J301" s="107"/>
      <c r="K301" s="114">
        <f t="shared" si="58"/>
        <v>0</v>
      </c>
      <c r="L301" s="114">
        <f t="shared" si="59"/>
        <v>0</v>
      </c>
      <c r="M301" s="209">
        <f t="shared" si="57"/>
        <v>0</v>
      </c>
      <c r="N301" s="179"/>
      <c r="O301" s="194">
        <f t="shared" si="60"/>
        <v>0</v>
      </c>
      <c r="P301" s="184"/>
      <c r="Q301" s="115"/>
      <c r="R301" s="184"/>
      <c r="S301" s="113"/>
      <c r="T301" s="195">
        <f t="shared" si="61"/>
        <v>0</v>
      </c>
      <c r="U301" s="178" t="e">
        <f t="shared" si="62"/>
        <v>#DIV/0!</v>
      </c>
      <c r="V301" s="221">
        <f t="shared" si="63"/>
        <v>0</v>
      </c>
      <c r="W301" s="109" t="str">
        <f t="shared" si="64"/>
        <v/>
      </c>
      <c r="X301" s="109" t="str">
        <f t="shared" si="65"/>
        <v/>
      </c>
      <c r="Y301" s="109" t="str">
        <f t="shared" si="66"/>
        <v/>
      </c>
      <c r="Z301" s="109" t="str">
        <f t="shared" si="66"/>
        <v/>
      </c>
      <c r="AA301" s="202">
        <f t="shared" si="67"/>
        <v>0</v>
      </c>
      <c r="AB301" s="110">
        <f t="shared" si="68"/>
        <v>0</v>
      </c>
      <c r="AC301" s="110">
        <f t="shared" si="69"/>
        <v>0</v>
      </c>
      <c r="AD301" s="175" t="e">
        <f t="shared" si="70"/>
        <v>#DIV/0!</v>
      </c>
    </row>
    <row r="302" spans="6:30" ht="24.75" customHeight="1">
      <c r="F302" s="107"/>
      <c r="G302" s="107"/>
      <c r="H302" s="107"/>
      <c r="I302" s="107"/>
      <c r="J302" s="107"/>
      <c r="K302" s="114">
        <f t="shared" si="58"/>
        <v>0</v>
      </c>
      <c r="L302" s="114">
        <f t="shared" si="59"/>
        <v>0</v>
      </c>
      <c r="M302" s="209">
        <f t="shared" si="57"/>
        <v>0</v>
      </c>
      <c r="N302" s="179"/>
      <c r="O302" s="194">
        <f t="shared" si="60"/>
        <v>0</v>
      </c>
      <c r="P302" s="184"/>
      <c r="Q302" s="115"/>
      <c r="R302" s="184"/>
      <c r="S302" s="113"/>
      <c r="T302" s="195">
        <f t="shared" si="61"/>
        <v>0</v>
      </c>
      <c r="U302" s="178" t="e">
        <f t="shared" si="62"/>
        <v>#DIV/0!</v>
      </c>
      <c r="V302" s="221">
        <f t="shared" si="63"/>
        <v>0</v>
      </c>
      <c r="W302" s="109" t="str">
        <f t="shared" si="64"/>
        <v/>
      </c>
      <c r="X302" s="109" t="str">
        <f t="shared" si="65"/>
        <v/>
      </c>
      <c r="Y302" s="109" t="str">
        <f t="shared" si="66"/>
        <v/>
      </c>
      <c r="Z302" s="109" t="str">
        <f t="shared" si="66"/>
        <v/>
      </c>
      <c r="AA302" s="202">
        <f t="shared" si="67"/>
        <v>0</v>
      </c>
      <c r="AB302" s="110">
        <f t="shared" si="68"/>
        <v>0</v>
      </c>
      <c r="AC302" s="110">
        <f t="shared" si="69"/>
        <v>0</v>
      </c>
      <c r="AD302" s="175" t="e">
        <f t="shared" si="70"/>
        <v>#DIV/0!</v>
      </c>
    </row>
    <row r="303" spans="6:30" ht="24.75" customHeight="1">
      <c r="F303" s="107"/>
      <c r="G303" s="107"/>
      <c r="H303" s="107"/>
      <c r="I303" s="107"/>
      <c r="J303" s="107"/>
      <c r="K303" s="114">
        <f t="shared" si="58"/>
        <v>0</v>
      </c>
      <c r="L303" s="114">
        <f t="shared" si="59"/>
        <v>0</v>
      </c>
      <c r="M303" s="209">
        <f t="shared" si="57"/>
        <v>0</v>
      </c>
      <c r="N303" s="179"/>
      <c r="O303" s="194">
        <f t="shared" si="60"/>
        <v>0</v>
      </c>
      <c r="P303" s="184"/>
      <c r="Q303" s="115"/>
      <c r="R303" s="184"/>
      <c r="S303" s="113"/>
      <c r="T303" s="195">
        <f t="shared" si="61"/>
        <v>0</v>
      </c>
      <c r="U303" s="178" t="e">
        <f t="shared" si="62"/>
        <v>#DIV/0!</v>
      </c>
      <c r="V303" s="221">
        <f t="shared" si="63"/>
        <v>0</v>
      </c>
      <c r="W303" s="109" t="str">
        <f t="shared" si="64"/>
        <v/>
      </c>
      <c r="X303" s="109" t="str">
        <f t="shared" si="65"/>
        <v/>
      </c>
      <c r="Y303" s="109" t="str">
        <f t="shared" si="66"/>
        <v/>
      </c>
      <c r="Z303" s="109" t="str">
        <f t="shared" si="66"/>
        <v/>
      </c>
      <c r="AA303" s="202">
        <f t="shared" si="67"/>
        <v>0</v>
      </c>
      <c r="AB303" s="110">
        <f t="shared" si="68"/>
        <v>0</v>
      </c>
      <c r="AC303" s="110">
        <f t="shared" si="69"/>
        <v>0</v>
      </c>
      <c r="AD303" s="175" t="e">
        <f t="shared" si="70"/>
        <v>#DIV/0!</v>
      </c>
    </row>
    <row r="304" spans="6:30" ht="24.75" customHeight="1">
      <c r="F304" s="107"/>
      <c r="G304" s="107"/>
      <c r="H304" s="107"/>
      <c r="I304" s="107"/>
      <c r="J304" s="107"/>
      <c r="K304" s="114">
        <f t="shared" si="58"/>
        <v>0</v>
      </c>
      <c r="L304" s="114">
        <f t="shared" si="59"/>
        <v>0</v>
      </c>
      <c r="M304" s="209">
        <f t="shared" si="57"/>
        <v>0</v>
      </c>
      <c r="N304" s="179"/>
      <c r="O304" s="194">
        <f t="shared" si="60"/>
        <v>0</v>
      </c>
      <c r="P304" s="184"/>
      <c r="Q304" s="115"/>
      <c r="R304" s="184"/>
      <c r="S304" s="113"/>
      <c r="T304" s="195">
        <f t="shared" si="61"/>
        <v>0</v>
      </c>
      <c r="U304" s="178" t="e">
        <f t="shared" si="62"/>
        <v>#DIV/0!</v>
      </c>
      <c r="V304" s="221">
        <f t="shared" si="63"/>
        <v>0</v>
      </c>
      <c r="W304" s="109" t="str">
        <f t="shared" si="64"/>
        <v/>
      </c>
      <c r="X304" s="109" t="str">
        <f t="shared" si="65"/>
        <v/>
      </c>
      <c r="Y304" s="109" t="str">
        <f t="shared" si="66"/>
        <v/>
      </c>
      <c r="Z304" s="109" t="str">
        <f t="shared" si="66"/>
        <v/>
      </c>
      <c r="AA304" s="202">
        <f t="shared" si="67"/>
        <v>0</v>
      </c>
      <c r="AB304" s="110">
        <f t="shared" si="68"/>
        <v>0</v>
      </c>
      <c r="AC304" s="110">
        <f t="shared" si="69"/>
        <v>0</v>
      </c>
      <c r="AD304" s="175" t="e">
        <f t="shared" si="70"/>
        <v>#DIV/0!</v>
      </c>
    </row>
    <row r="305" spans="6:30" ht="24.75" customHeight="1">
      <c r="F305" s="107"/>
      <c r="G305" s="107"/>
      <c r="H305" s="107"/>
      <c r="I305" s="107"/>
      <c r="J305" s="107"/>
      <c r="K305" s="114">
        <f t="shared" si="58"/>
        <v>0</v>
      </c>
      <c r="L305" s="114">
        <f t="shared" si="59"/>
        <v>0</v>
      </c>
      <c r="M305" s="209">
        <f t="shared" si="57"/>
        <v>0</v>
      </c>
      <c r="N305" s="179"/>
      <c r="O305" s="194">
        <f t="shared" si="60"/>
        <v>0</v>
      </c>
      <c r="P305" s="184"/>
      <c r="Q305" s="115"/>
      <c r="R305" s="184"/>
      <c r="S305" s="113"/>
      <c r="T305" s="195">
        <f t="shared" si="61"/>
        <v>0</v>
      </c>
      <c r="U305" s="178" t="e">
        <f t="shared" si="62"/>
        <v>#DIV/0!</v>
      </c>
      <c r="V305" s="221">
        <f t="shared" si="63"/>
        <v>0</v>
      </c>
      <c r="W305" s="109" t="str">
        <f t="shared" si="64"/>
        <v/>
      </c>
      <c r="X305" s="109" t="str">
        <f t="shared" si="65"/>
        <v/>
      </c>
      <c r="Y305" s="109" t="str">
        <f t="shared" si="66"/>
        <v/>
      </c>
      <c r="Z305" s="109" t="str">
        <f t="shared" si="66"/>
        <v/>
      </c>
      <c r="AA305" s="202">
        <f t="shared" si="67"/>
        <v>0</v>
      </c>
      <c r="AB305" s="110">
        <f t="shared" si="68"/>
        <v>0</v>
      </c>
      <c r="AC305" s="110">
        <f t="shared" si="69"/>
        <v>0</v>
      </c>
      <c r="AD305" s="175" t="e">
        <f t="shared" si="70"/>
        <v>#DIV/0!</v>
      </c>
    </row>
    <row r="306" spans="6:30" ht="24.75" customHeight="1">
      <c r="F306" s="107"/>
      <c r="G306" s="107"/>
      <c r="H306" s="107"/>
      <c r="I306" s="107"/>
      <c r="J306" s="107"/>
      <c r="K306" s="114">
        <f t="shared" si="58"/>
        <v>0</v>
      </c>
      <c r="L306" s="114">
        <f t="shared" si="59"/>
        <v>0</v>
      </c>
      <c r="M306" s="209">
        <f t="shared" si="57"/>
        <v>0</v>
      </c>
      <c r="N306" s="179"/>
      <c r="O306" s="194">
        <f t="shared" si="60"/>
        <v>0</v>
      </c>
      <c r="P306" s="184"/>
      <c r="Q306" s="115"/>
      <c r="R306" s="184"/>
      <c r="S306" s="113"/>
      <c r="T306" s="195">
        <f t="shared" si="61"/>
        <v>0</v>
      </c>
      <c r="U306" s="178" t="e">
        <f t="shared" si="62"/>
        <v>#DIV/0!</v>
      </c>
      <c r="V306" s="221">
        <f t="shared" si="63"/>
        <v>0</v>
      </c>
      <c r="W306" s="109" t="str">
        <f t="shared" si="64"/>
        <v/>
      </c>
      <c r="X306" s="109" t="str">
        <f t="shared" si="65"/>
        <v/>
      </c>
      <c r="Y306" s="109" t="str">
        <f t="shared" si="66"/>
        <v/>
      </c>
      <c r="Z306" s="109" t="str">
        <f t="shared" si="66"/>
        <v/>
      </c>
      <c r="AA306" s="202">
        <f t="shared" si="67"/>
        <v>0</v>
      </c>
      <c r="AB306" s="110">
        <f t="shared" si="68"/>
        <v>0</v>
      </c>
      <c r="AC306" s="110">
        <f t="shared" si="69"/>
        <v>0</v>
      </c>
      <c r="AD306" s="175" t="e">
        <f t="shared" si="70"/>
        <v>#DIV/0!</v>
      </c>
    </row>
    <row r="307" spans="6:30" ht="24.75" customHeight="1">
      <c r="F307" s="107"/>
      <c r="G307" s="107"/>
      <c r="H307" s="107"/>
      <c r="I307" s="107"/>
      <c r="J307" s="107"/>
      <c r="K307" s="114">
        <f t="shared" si="58"/>
        <v>0</v>
      </c>
      <c r="L307" s="114">
        <f t="shared" si="59"/>
        <v>0</v>
      </c>
      <c r="M307" s="209">
        <f t="shared" si="57"/>
        <v>0</v>
      </c>
      <c r="N307" s="179"/>
      <c r="O307" s="194">
        <f t="shared" si="60"/>
        <v>0</v>
      </c>
      <c r="P307" s="184"/>
      <c r="Q307" s="115"/>
      <c r="R307" s="184"/>
      <c r="S307" s="113"/>
      <c r="T307" s="195">
        <f t="shared" si="61"/>
        <v>0</v>
      </c>
      <c r="U307" s="178" t="e">
        <f t="shared" si="62"/>
        <v>#DIV/0!</v>
      </c>
      <c r="V307" s="221">
        <f t="shared" si="63"/>
        <v>0</v>
      </c>
      <c r="W307" s="109" t="str">
        <f t="shared" si="64"/>
        <v/>
      </c>
      <c r="X307" s="109" t="str">
        <f t="shared" si="65"/>
        <v/>
      </c>
      <c r="Y307" s="109" t="str">
        <f t="shared" si="66"/>
        <v/>
      </c>
      <c r="Z307" s="109" t="str">
        <f t="shared" si="66"/>
        <v/>
      </c>
      <c r="AA307" s="202">
        <f t="shared" si="67"/>
        <v>0</v>
      </c>
      <c r="AB307" s="110">
        <f t="shared" si="68"/>
        <v>0</v>
      </c>
      <c r="AC307" s="110">
        <f t="shared" si="69"/>
        <v>0</v>
      </c>
      <c r="AD307" s="175" t="e">
        <f t="shared" si="70"/>
        <v>#DIV/0!</v>
      </c>
    </row>
    <row r="308" spans="6:30" ht="24.75" customHeight="1">
      <c r="F308" s="107"/>
      <c r="G308" s="107"/>
      <c r="H308" s="107"/>
      <c r="I308" s="107"/>
      <c r="J308" s="107"/>
      <c r="K308" s="114">
        <f t="shared" si="58"/>
        <v>0</v>
      </c>
      <c r="L308" s="114">
        <f t="shared" si="59"/>
        <v>0</v>
      </c>
      <c r="M308" s="209">
        <f t="shared" si="57"/>
        <v>0</v>
      </c>
      <c r="N308" s="179"/>
      <c r="O308" s="194">
        <f t="shared" si="60"/>
        <v>0</v>
      </c>
      <c r="P308" s="184"/>
      <c r="Q308" s="115"/>
      <c r="R308" s="184"/>
      <c r="S308" s="113"/>
      <c r="T308" s="195">
        <f t="shared" si="61"/>
        <v>0</v>
      </c>
      <c r="U308" s="178" t="e">
        <f t="shared" si="62"/>
        <v>#DIV/0!</v>
      </c>
      <c r="V308" s="221">
        <f t="shared" si="63"/>
        <v>0</v>
      </c>
      <c r="W308" s="109" t="str">
        <f t="shared" si="64"/>
        <v/>
      </c>
      <c r="X308" s="109" t="str">
        <f t="shared" si="65"/>
        <v/>
      </c>
      <c r="Y308" s="109" t="str">
        <f t="shared" si="66"/>
        <v/>
      </c>
      <c r="Z308" s="109" t="str">
        <f t="shared" si="66"/>
        <v/>
      </c>
      <c r="AA308" s="202">
        <f t="shared" si="67"/>
        <v>0</v>
      </c>
      <c r="AB308" s="110">
        <f t="shared" si="68"/>
        <v>0</v>
      </c>
      <c r="AC308" s="110">
        <f t="shared" si="69"/>
        <v>0</v>
      </c>
      <c r="AD308" s="175" t="e">
        <f t="shared" si="70"/>
        <v>#DIV/0!</v>
      </c>
    </row>
    <row r="309" spans="6:30" ht="24.75" customHeight="1">
      <c r="F309" s="107"/>
      <c r="G309" s="107"/>
      <c r="H309" s="107"/>
      <c r="I309" s="107"/>
      <c r="J309" s="107"/>
      <c r="K309" s="114">
        <f t="shared" si="58"/>
        <v>0</v>
      </c>
      <c r="L309" s="114">
        <f t="shared" si="59"/>
        <v>0</v>
      </c>
      <c r="M309" s="209">
        <f t="shared" si="57"/>
        <v>0</v>
      </c>
      <c r="N309" s="179"/>
      <c r="O309" s="194">
        <f t="shared" si="60"/>
        <v>0</v>
      </c>
      <c r="P309" s="184"/>
      <c r="Q309" s="115"/>
      <c r="R309" s="184"/>
      <c r="S309" s="113"/>
      <c r="T309" s="195">
        <f t="shared" si="61"/>
        <v>0</v>
      </c>
      <c r="U309" s="178" t="e">
        <f t="shared" si="62"/>
        <v>#DIV/0!</v>
      </c>
      <c r="V309" s="221">
        <f t="shared" si="63"/>
        <v>0</v>
      </c>
      <c r="W309" s="109" t="str">
        <f t="shared" si="64"/>
        <v/>
      </c>
      <c r="X309" s="109" t="str">
        <f t="shared" si="65"/>
        <v/>
      </c>
      <c r="Y309" s="109" t="str">
        <f t="shared" si="66"/>
        <v/>
      </c>
      <c r="Z309" s="109" t="str">
        <f t="shared" si="66"/>
        <v/>
      </c>
      <c r="AA309" s="202">
        <f t="shared" si="67"/>
        <v>0</v>
      </c>
      <c r="AB309" s="110">
        <f t="shared" si="68"/>
        <v>0</v>
      </c>
      <c r="AC309" s="110">
        <f t="shared" si="69"/>
        <v>0</v>
      </c>
      <c r="AD309" s="175" t="e">
        <f t="shared" si="70"/>
        <v>#DIV/0!</v>
      </c>
    </row>
    <row r="310" spans="6:30" ht="24.75" customHeight="1">
      <c r="F310" s="107"/>
      <c r="G310" s="107"/>
      <c r="H310" s="107"/>
      <c r="I310" s="107"/>
      <c r="J310" s="107"/>
      <c r="K310" s="114">
        <f t="shared" si="58"/>
        <v>0</v>
      </c>
      <c r="L310" s="114">
        <f t="shared" si="59"/>
        <v>0</v>
      </c>
      <c r="M310" s="209">
        <f t="shared" si="57"/>
        <v>0</v>
      </c>
      <c r="N310" s="179"/>
      <c r="O310" s="194">
        <f t="shared" si="60"/>
        <v>0</v>
      </c>
      <c r="P310" s="184"/>
      <c r="Q310" s="115"/>
      <c r="R310" s="184"/>
      <c r="S310" s="113"/>
      <c r="T310" s="195">
        <f t="shared" si="61"/>
        <v>0</v>
      </c>
      <c r="U310" s="178" t="e">
        <f t="shared" si="62"/>
        <v>#DIV/0!</v>
      </c>
      <c r="V310" s="221">
        <f t="shared" si="63"/>
        <v>0</v>
      </c>
      <c r="W310" s="109" t="str">
        <f t="shared" si="64"/>
        <v/>
      </c>
      <c r="X310" s="109" t="str">
        <f t="shared" si="65"/>
        <v/>
      </c>
      <c r="Y310" s="109" t="str">
        <f t="shared" si="66"/>
        <v/>
      </c>
      <c r="Z310" s="109" t="str">
        <f t="shared" si="66"/>
        <v/>
      </c>
      <c r="AA310" s="202">
        <f t="shared" si="67"/>
        <v>0</v>
      </c>
      <c r="AB310" s="110">
        <f t="shared" si="68"/>
        <v>0</v>
      </c>
      <c r="AC310" s="110">
        <f t="shared" si="69"/>
        <v>0</v>
      </c>
      <c r="AD310" s="175" t="e">
        <f t="shared" si="70"/>
        <v>#DIV/0!</v>
      </c>
    </row>
    <row r="311" spans="6:30" ht="24.75" customHeight="1">
      <c r="F311" s="107"/>
      <c r="G311" s="107"/>
      <c r="H311" s="107"/>
      <c r="I311" s="107"/>
      <c r="J311" s="107"/>
      <c r="K311" s="114">
        <f t="shared" si="58"/>
        <v>0</v>
      </c>
      <c r="L311" s="114">
        <f t="shared" si="59"/>
        <v>0</v>
      </c>
      <c r="M311" s="209">
        <f t="shared" si="57"/>
        <v>0</v>
      </c>
      <c r="N311" s="179"/>
      <c r="O311" s="194">
        <f t="shared" si="60"/>
        <v>0</v>
      </c>
      <c r="P311" s="184"/>
      <c r="Q311" s="115"/>
      <c r="R311" s="184"/>
      <c r="S311" s="113"/>
      <c r="T311" s="195">
        <f t="shared" si="61"/>
        <v>0</v>
      </c>
      <c r="U311" s="178" t="e">
        <f t="shared" si="62"/>
        <v>#DIV/0!</v>
      </c>
      <c r="V311" s="221">
        <f t="shared" si="63"/>
        <v>0</v>
      </c>
      <c r="W311" s="109" t="str">
        <f t="shared" si="64"/>
        <v/>
      </c>
      <c r="X311" s="109" t="str">
        <f t="shared" si="65"/>
        <v/>
      </c>
      <c r="Y311" s="109" t="str">
        <f t="shared" si="66"/>
        <v/>
      </c>
      <c r="Z311" s="109" t="str">
        <f t="shared" si="66"/>
        <v/>
      </c>
      <c r="AA311" s="202">
        <f t="shared" si="67"/>
        <v>0</v>
      </c>
      <c r="AB311" s="110">
        <f t="shared" si="68"/>
        <v>0</v>
      </c>
      <c r="AC311" s="110">
        <f t="shared" si="69"/>
        <v>0</v>
      </c>
      <c r="AD311" s="175" t="e">
        <f t="shared" si="70"/>
        <v>#DIV/0!</v>
      </c>
    </row>
    <row r="312" spans="6:30" ht="24.75" customHeight="1">
      <c r="F312" s="107"/>
      <c r="G312" s="107"/>
      <c r="H312" s="107"/>
      <c r="I312" s="107"/>
      <c r="J312" s="107"/>
      <c r="K312" s="114">
        <f t="shared" si="58"/>
        <v>0</v>
      </c>
      <c r="L312" s="114">
        <f t="shared" si="59"/>
        <v>0</v>
      </c>
      <c r="M312" s="209">
        <f t="shared" si="57"/>
        <v>0</v>
      </c>
      <c r="N312" s="179"/>
      <c r="O312" s="194">
        <f t="shared" si="60"/>
        <v>0</v>
      </c>
      <c r="P312" s="184"/>
      <c r="Q312" s="115"/>
      <c r="R312" s="184"/>
      <c r="S312" s="113"/>
      <c r="T312" s="195">
        <f t="shared" si="61"/>
        <v>0</v>
      </c>
      <c r="U312" s="178" t="e">
        <f t="shared" si="62"/>
        <v>#DIV/0!</v>
      </c>
      <c r="V312" s="221">
        <f t="shared" si="63"/>
        <v>0</v>
      </c>
      <c r="W312" s="109" t="str">
        <f t="shared" si="64"/>
        <v/>
      </c>
      <c r="X312" s="109" t="str">
        <f t="shared" si="65"/>
        <v/>
      </c>
      <c r="Y312" s="109" t="str">
        <f t="shared" si="66"/>
        <v/>
      </c>
      <c r="Z312" s="109" t="str">
        <f t="shared" si="66"/>
        <v/>
      </c>
      <c r="AA312" s="202">
        <f t="shared" si="67"/>
        <v>0</v>
      </c>
      <c r="AB312" s="110">
        <f t="shared" si="68"/>
        <v>0</v>
      </c>
      <c r="AC312" s="110">
        <f t="shared" si="69"/>
        <v>0</v>
      </c>
      <c r="AD312" s="175" t="e">
        <f t="shared" si="70"/>
        <v>#DIV/0!</v>
      </c>
    </row>
    <row r="313" spans="6:30" ht="24.75" customHeight="1">
      <c r="F313" s="107"/>
      <c r="G313" s="107"/>
      <c r="H313" s="107"/>
      <c r="I313" s="107"/>
      <c r="J313" s="107"/>
      <c r="K313" s="114">
        <f t="shared" si="58"/>
        <v>0</v>
      </c>
      <c r="L313" s="114">
        <f t="shared" si="59"/>
        <v>0</v>
      </c>
      <c r="M313" s="209">
        <f t="shared" si="57"/>
        <v>0</v>
      </c>
      <c r="N313" s="179"/>
      <c r="O313" s="194">
        <f t="shared" si="60"/>
        <v>0</v>
      </c>
      <c r="P313" s="184"/>
      <c r="Q313" s="115"/>
      <c r="R313" s="184"/>
      <c r="S313" s="113"/>
      <c r="T313" s="195">
        <f t="shared" si="61"/>
        <v>0</v>
      </c>
      <c r="U313" s="178" t="e">
        <f t="shared" si="62"/>
        <v>#DIV/0!</v>
      </c>
      <c r="V313" s="221">
        <f t="shared" si="63"/>
        <v>0</v>
      </c>
      <c r="W313" s="109" t="str">
        <f t="shared" si="64"/>
        <v/>
      </c>
      <c r="X313" s="109" t="str">
        <f t="shared" si="65"/>
        <v/>
      </c>
      <c r="Y313" s="109" t="str">
        <f t="shared" si="66"/>
        <v/>
      </c>
      <c r="Z313" s="109" t="str">
        <f t="shared" si="66"/>
        <v/>
      </c>
      <c r="AA313" s="202">
        <f t="shared" si="67"/>
        <v>0</v>
      </c>
      <c r="AB313" s="110">
        <f t="shared" si="68"/>
        <v>0</v>
      </c>
      <c r="AC313" s="110">
        <f t="shared" si="69"/>
        <v>0</v>
      </c>
      <c r="AD313" s="175" t="e">
        <f t="shared" si="70"/>
        <v>#DIV/0!</v>
      </c>
    </row>
    <row r="314" spans="6:30" ht="24.75" customHeight="1">
      <c r="F314" s="107"/>
      <c r="G314" s="107"/>
      <c r="H314" s="107"/>
      <c r="I314" s="107"/>
      <c r="J314" s="107"/>
      <c r="K314" s="114">
        <f t="shared" si="58"/>
        <v>0</v>
      </c>
      <c r="L314" s="114">
        <f t="shared" si="59"/>
        <v>0</v>
      </c>
      <c r="M314" s="209">
        <f t="shared" si="57"/>
        <v>0</v>
      </c>
      <c r="N314" s="179"/>
      <c r="O314" s="194">
        <f t="shared" si="60"/>
        <v>0</v>
      </c>
      <c r="P314" s="184"/>
      <c r="Q314" s="115"/>
      <c r="R314" s="184"/>
      <c r="S314" s="113"/>
      <c r="T314" s="195">
        <f t="shared" si="61"/>
        <v>0</v>
      </c>
      <c r="U314" s="178" t="e">
        <f t="shared" si="62"/>
        <v>#DIV/0!</v>
      </c>
      <c r="V314" s="221">
        <f t="shared" si="63"/>
        <v>0</v>
      </c>
      <c r="W314" s="109" t="str">
        <f t="shared" si="64"/>
        <v/>
      </c>
      <c r="X314" s="109" t="str">
        <f t="shared" si="65"/>
        <v/>
      </c>
      <c r="Y314" s="109" t="str">
        <f t="shared" si="66"/>
        <v/>
      </c>
      <c r="Z314" s="109" t="str">
        <f t="shared" si="66"/>
        <v/>
      </c>
      <c r="AA314" s="202">
        <f t="shared" si="67"/>
        <v>0</v>
      </c>
      <c r="AB314" s="110">
        <f t="shared" si="68"/>
        <v>0</v>
      </c>
      <c r="AC314" s="110">
        <f t="shared" si="69"/>
        <v>0</v>
      </c>
      <c r="AD314" s="175" t="e">
        <f t="shared" si="70"/>
        <v>#DIV/0!</v>
      </c>
    </row>
    <row r="315" spans="6:30" ht="24.75" customHeight="1">
      <c r="F315" s="107"/>
      <c r="G315" s="107"/>
      <c r="H315" s="107"/>
      <c r="I315" s="107"/>
      <c r="J315" s="107"/>
      <c r="K315" s="114">
        <f t="shared" si="58"/>
        <v>0</v>
      </c>
      <c r="L315" s="114">
        <f t="shared" si="59"/>
        <v>0</v>
      </c>
      <c r="M315" s="209">
        <f t="shared" si="57"/>
        <v>0</v>
      </c>
      <c r="N315" s="179"/>
      <c r="O315" s="194">
        <f t="shared" si="60"/>
        <v>0</v>
      </c>
      <c r="P315" s="184"/>
      <c r="Q315" s="115"/>
      <c r="R315" s="184"/>
      <c r="S315" s="113"/>
      <c r="T315" s="195">
        <f t="shared" si="61"/>
        <v>0</v>
      </c>
      <c r="U315" s="178" t="e">
        <f t="shared" si="62"/>
        <v>#DIV/0!</v>
      </c>
      <c r="V315" s="221">
        <f t="shared" si="63"/>
        <v>0</v>
      </c>
      <c r="W315" s="109" t="str">
        <f t="shared" si="64"/>
        <v/>
      </c>
      <c r="X315" s="109" t="str">
        <f t="shared" si="65"/>
        <v/>
      </c>
      <c r="Y315" s="109" t="str">
        <f t="shared" si="66"/>
        <v/>
      </c>
      <c r="Z315" s="109" t="str">
        <f t="shared" si="66"/>
        <v/>
      </c>
      <c r="AA315" s="202">
        <f t="shared" si="67"/>
        <v>0</v>
      </c>
      <c r="AB315" s="110">
        <f t="shared" si="68"/>
        <v>0</v>
      </c>
      <c r="AC315" s="110">
        <f t="shared" si="69"/>
        <v>0</v>
      </c>
      <c r="AD315" s="175" t="e">
        <f t="shared" si="70"/>
        <v>#DIV/0!</v>
      </c>
    </row>
    <row r="316" spans="6:30" ht="24.75" customHeight="1">
      <c r="F316" s="107"/>
      <c r="G316" s="107"/>
      <c r="H316" s="107"/>
      <c r="I316" s="107"/>
      <c r="J316" s="107"/>
      <c r="K316" s="114">
        <f t="shared" si="58"/>
        <v>0</v>
      </c>
      <c r="L316" s="114">
        <f t="shared" si="59"/>
        <v>0</v>
      </c>
      <c r="M316" s="209">
        <f t="shared" si="57"/>
        <v>0</v>
      </c>
      <c r="N316" s="179"/>
      <c r="O316" s="194">
        <f t="shared" si="60"/>
        <v>0</v>
      </c>
      <c r="P316" s="184"/>
      <c r="Q316" s="115"/>
      <c r="R316" s="184"/>
      <c r="S316" s="113"/>
      <c r="T316" s="195">
        <f t="shared" si="61"/>
        <v>0</v>
      </c>
      <c r="U316" s="178" t="e">
        <f t="shared" si="62"/>
        <v>#DIV/0!</v>
      </c>
      <c r="V316" s="221">
        <f t="shared" si="63"/>
        <v>0</v>
      </c>
      <c r="W316" s="109" t="str">
        <f t="shared" si="64"/>
        <v/>
      </c>
      <c r="X316" s="109" t="str">
        <f t="shared" si="65"/>
        <v/>
      </c>
      <c r="Y316" s="109" t="str">
        <f t="shared" si="66"/>
        <v/>
      </c>
      <c r="Z316" s="109" t="str">
        <f t="shared" si="66"/>
        <v/>
      </c>
      <c r="AA316" s="202">
        <f t="shared" si="67"/>
        <v>0</v>
      </c>
      <c r="AB316" s="110">
        <f t="shared" si="68"/>
        <v>0</v>
      </c>
      <c r="AC316" s="110">
        <f t="shared" si="69"/>
        <v>0</v>
      </c>
      <c r="AD316" s="175" t="e">
        <f t="shared" si="70"/>
        <v>#DIV/0!</v>
      </c>
    </row>
    <row r="317" spans="6:30" ht="24.75" customHeight="1">
      <c r="F317" s="107"/>
      <c r="G317" s="107"/>
      <c r="H317" s="107"/>
      <c r="I317" s="107"/>
      <c r="J317" s="107"/>
      <c r="K317" s="114">
        <f t="shared" si="58"/>
        <v>0</v>
      </c>
      <c r="L317" s="114">
        <f t="shared" si="59"/>
        <v>0</v>
      </c>
      <c r="M317" s="209">
        <f t="shared" si="57"/>
        <v>0</v>
      </c>
      <c r="N317" s="179"/>
      <c r="O317" s="194">
        <f t="shared" si="60"/>
        <v>0</v>
      </c>
      <c r="P317" s="184"/>
      <c r="Q317" s="115"/>
      <c r="R317" s="184"/>
      <c r="S317" s="113"/>
      <c r="T317" s="195">
        <f t="shared" si="61"/>
        <v>0</v>
      </c>
      <c r="U317" s="178" t="e">
        <f t="shared" si="62"/>
        <v>#DIV/0!</v>
      </c>
      <c r="V317" s="221">
        <f t="shared" si="63"/>
        <v>0</v>
      </c>
      <c r="W317" s="109" t="str">
        <f t="shared" si="64"/>
        <v/>
      </c>
      <c r="X317" s="109" t="str">
        <f t="shared" si="65"/>
        <v/>
      </c>
      <c r="Y317" s="109" t="str">
        <f t="shared" si="66"/>
        <v/>
      </c>
      <c r="Z317" s="109" t="str">
        <f t="shared" si="66"/>
        <v/>
      </c>
      <c r="AA317" s="202">
        <f t="shared" si="67"/>
        <v>0</v>
      </c>
      <c r="AB317" s="110">
        <f t="shared" si="68"/>
        <v>0</v>
      </c>
      <c r="AC317" s="110">
        <f t="shared" si="69"/>
        <v>0</v>
      </c>
      <c r="AD317" s="175" t="e">
        <f t="shared" si="70"/>
        <v>#DIV/0!</v>
      </c>
    </row>
    <row r="318" spans="6:30" ht="24.75" customHeight="1">
      <c r="F318" s="107"/>
      <c r="G318" s="107"/>
      <c r="H318" s="107"/>
      <c r="I318" s="107"/>
      <c r="J318" s="107"/>
      <c r="K318" s="114">
        <f t="shared" si="58"/>
        <v>0</v>
      </c>
      <c r="L318" s="114">
        <f t="shared" si="59"/>
        <v>0</v>
      </c>
      <c r="M318" s="209">
        <f t="shared" si="57"/>
        <v>0</v>
      </c>
      <c r="N318" s="179"/>
      <c r="O318" s="194">
        <f t="shared" si="60"/>
        <v>0</v>
      </c>
      <c r="P318" s="184"/>
      <c r="Q318" s="115"/>
      <c r="R318" s="184"/>
      <c r="S318" s="113"/>
      <c r="T318" s="195">
        <f t="shared" si="61"/>
        <v>0</v>
      </c>
      <c r="U318" s="178" t="e">
        <f t="shared" si="62"/>
        <v>#DIV/0!</v>
      </c>
      <c r="V318" s="221">
        <f t="shared" si="63"/>
        <v>0</v>
      </c>
      <c r="W318" s="109" t="str">
        <f t="shared" si="64"/>
        <v/>
      </c>
      <c r="X318" s="109" t="str">
        <f t="shared" si="65"/>
        <v/>
      </c>
      <c r="Y318" s="109" t="str">
        <f t="shared" si="66"/>
        <v/>
      </c>
      <c r="Z318" s="109" t="str">
        <f t="shared" si="66"/>
        <v/>
      </c>
      <c r="AA318" s="202">
        <f t="shared" si="67"/>
        <v>0</v>
      </c>
      <c r="AB318" s="110">
        <f t="shared" si="68"/>
        <v>0</v>
      </c>
      <c r="AC318" s="110">
        <f t="shared" si="69"/>
        <v>0</v>
      </c>
      <c r="AD318" s="175" t="e">
        <f t="shared" si="70"/>
        <v>#DIV/0!</v>
      </c>
    </row>
    <row r="319" spans="6:30" ht="24.75" customHeight="1">
      <c r="F319" s="107"/>
      <c r="G319" s="107"/>
      <c r="H319" s="107"/>
      <c r="I319" s="107"/>
      <c r="J319" s="107"/>
      <c r="K319" s="114">
        <f t="shared" si="58"/>
        <v>0</v>
      </c>
      <c r="L319" s="114">
        <f t="shared" si="59"/>
        <v>0</v>
      </c>
      <c r="M319" s="209">
        <f t="shared" si="57"/>
        <v>0</v>
      </c>
      <c r="N319" s="179"/>
      <c r="O319" s="194">
        <f t="shared" si="60"/>
        <v>0</v>
      </c>
      <c r="P319" s="184"/>
      <c r="Q319" s="115"/>
      <c r="R319" s="184"/>
      <c r="S319" s="113"/>
      <c r="T319" s="195">
        <f t="shared" si="61"/>
        <v>0</v>
      </c>
      <c r="U319" s="178" t="e">
        <f t="shared" si="62"/>
        <v>#DIV/0!</v>
      </c>
      <c r="V319" s="221">
        <f t="shared" si="63"/>
        <v>0</v>
      </c>
      <c r="W319" s="109" t="str">
        <f t="shared" si="64"/>
        <v/>
      </c>
      <c r="X319" s="109" t="str">
        <f t="shared" si="65"/>
        <v/>
      </c>
      <c r="Y319" s="109" t="str">
        <f t="shared" si="66"/>
        <v/>
      </c>
      <c r="Z319" s="109" t="str">
        <f t="shared" si="66"/>
        <v/>
      </c>
      <c r="AA319" s="202">
        <f t="shared" si="67"/>
        <v>0</v>
      </c>
      <c r="AB319" s="110">
        <f t="shared" si="68"/>
        <v>0</v>
      </c>
      <c r="AC319" s="110">
        <f t="shared" si="69"/>
        <v>0</v>
      </c>
      <c r="AD319" s="175" t="e">
        <f t="shared" si="70"/>
        <v>#DIV/0!</v>
      </c>
    </row>
    <row r="320" spans="6:30" ht="24.75" customHeight="1">
      <c r="F320" s="107"/>
      <c r="G320" s="107"/>
      <c r="H320" s="107"/>
      <c r="I320" s="107"/>
      <c r="J320" s="107"/>
      <c r="K320" s="114">
        <f t="shared" si="58"/>
        <v>0</v>
      </c>
      <c r="L320" s="114">
        <f t="shared" si="59"/>
        <v>0</v>
      </c>
      <c r="M320" s="209">
        <f t="shared" si="57"/>
        <v>0</v>
      </c>
      <c r="N320" s="179"/>
      <c r="O320" s="194">
        <f t="shared" si="60"/>
        <v>0</v>
      </c>
      <c r="P320" s="184"/>
      <c r="Q320" s="115"/>
      <c r="R320" s="184"/>
      <c r="S320" s="113"/>
      <c r="T320" s="195">
        <f t="shared" si="61"/>
        <v>0</v>
      </c>
      <c r="U320" s="178" t="e">
        <f t="shared" si="62"/>
        <v>#DIV/0!</v>
      </c>
      <c r="V320" s="221">
        <f t="shared" si="63"/>
        <v>0</v>
      </c>
      <c r="W320" s="109" t="str">
        <f t="shared" si="64"/>
        <v/>
      </c>
      <c r="X320" s="109" t="str">
        <f t="shared" si="65"/>
        <v/>
      </c>
      <c r="Y320" s="109" t="str">
        <f t="shared" si="66"/>
        <v/>
      </c>
      <c r="Z320" s="109" t="str">
        <f t="shared" si="66"/>
        <v/>
      </c>
      <c r="AA320" s="202">
        <f t="shared" si="67"/>
        <v>0</v>
      </c>
      <c r="AB320" s="110">
        <f t="shared" si="68"/>
        <v>0</v>
      </c>
      <c r="AC320" s="110">
        <f t="shared" si="69"/>
        <v>0</v>
      </c>
      <c r="AD320" s="175" t="e">
        <f t="shared" si="70"/>
        <v>#DIV/0!</v>
      </c>
    </row>
    <row r="321" spans="6:30" ht="24.75" customHeight="1">
      <c r="F321" s="107"/>
      <c r="G321" s="107"/>
      <c r="H321" s="107"/>
      <c r="I321" s="107"/>
      <c r="J321" s="107"/>
      <c r="K321" s="114">
        <f t="shared" si="58"/>
        <v>0</v>
      </c>
      <c r="L321" s="114">
        <f t="shared" si="59"/>
        <v>0</v>
      </c>
      <c r="M321" s="209">
        <f t="shared" si="57"/>
        <v>0</v>
      </c>
      <c r="N321" s="179"/>
      <c r="O321" s="194">
        <f t="shared" si="60"/>
        <v>0</v>
      </c>
      <c r="P321" s="184"/>
      <c r="Q321" s="115"/>
      <c r="R321" s="184"/>
      <c r="S321" s="113"/>
      <c r="T321" s="195">
        <f t="shared" si="61"/>
        <v>0</v>
      </c>
      <c r="U321" s="178" t="e">
        <f t="shared" si="62"/>
        <v>#DIV/0!</v>
      </c>
      <c r="V321" s="221">
        <f t="shared" si="63"/>
        <v>0</v>
      </c>
      <c r="W321" s="109" t="str">
        <f t="shared" si="64"/>
        <v/>
      </c>
      <c r="X321" s="109" t="str">
        <f t="shared" si="65"/>
        <v/>
      </c>
      <c r="Y321" s="109" t="str">
        <f t="shared" si="66"/>
        <v/>
      </c>
      <c r="Z321" s="109" t="str">
        <f t="shared" si="66"/>
        <v/>
      </c>
      <c r="AA321" s="202">
        <f t="shared" si="67"/>
        <v>0</v>
      </c>
      <c r="AB321" s="110">
        <f t="shared" si="68"/>
        <v>0</v>
      </c>
      <c r="AC321" s="110">
        <f t="shared" si="69"/>
        <v>0</v>
      </c>
      <c r="AD321" s="175" t="e">
        <f t="shared" si="70"/>
        <v>#DIV/0!</v>
      </c>
    </row>
    <row r="322" spans="6:30" ht="24.75" customHeight="1">
      <c r="F322" s="107"/>
      <c r="G322" s="107"/>
      <c r="H322" s="107"/>
      <c r="I322" s="107"/>
      <c r="J322" s="107"/>
      <c r="K322" s="114">
        <f t="shared" si="58"/>
        <v>0</v>
      </c>
      <c r="L322" s="114">
        <f t="shared" si="59"/>
        <v>0</v>
      </c>
      <c r="M322" s="209">
        <f t="shared" si="57"/>
        <v>0</v>
      </c>
      <c r="N322" s="179"/>
      <c r="O322" s="194">
        <f t="shared" si="60"/>
        <v>0</v>
      </c>
      <c r="P322" s="184"/>
      <c r="Q322" s="115"/>
      <c r="R322" s="184"/>
      <c r="S322" s="113"/>
      <c r="T322" s="195">
        <f t="shared" si="61"/>
        <v>0</v>
      </c>
      <c r="U322" s="178" t="e">
        <f t="shared" si="62"/>
        <v>#DIV/0!</v>
      </c>
      <c r="V322" s="221">
        <f t="shared" si="63"/>
        <v>0</v>
      </c>
      <c r="W322" s="109" t="str">
        <f t="shared" si="64"/>
        <v/>
      </c>
      <c r="X322" s="109" t="str">
        <f t="shared" si="65"/>
        <v/>
      </c>
      <c r="Y322" s="109" t="str">
        <f t="shared" si="66"/>
        <v/>
      </c>
      <c r="Z322" s="109" t="str">
        <f t="shared" si="66"/>
        <v/>
      </c>
      <c r="AA322" s="202">
        <f t="shared" si="67"/>
        <v>0</v>
      </c>
      <c r="AB322" s="110">
        <f t="shared" si="68"/>
        <v>0</v>
      </c>
      <c r="AC322" s="110">
        <f t="shared" si="69"/>
        <v>0</v>
      </c>
      <c r="AD322" s="175" t="e">
        <f t="shared" si="70"/>
        <v>#DIV/0!</v>
      </c>
    </row>
    <row r="323" spans="6:30" ht="24.75" customHeight="1">
      <c r="F323" s="107"/>
      <c r="G323" s="107"/>
      <c r="H323" s="107"/>
      <c r="I323" s="107"/>
      <c r="J323" s="107"/>
      <c r="K323" s="114">
        <f t="shared" si="58"/>
        <v>0</v>
      </c>
      <c r="L323" s="114">
        <f t="shared" si="59"/>
        <v>0</v>
      </c>
      <c r="M323" s="209">
        <f t="shared" si="57"/>
        <v>0</v>
      </c>
      <c r="N323" s="179"/>
      <c r="O323" s="194">
        <f t="shared" si="60"/>
        <v>0</v>
      </c>
      <c r="P323" s="184"/>
      <c r="Q323" s="115"/>
      <c r="R323" s="184"/>
      <c r="S323" s="113"/>
      <c r="T323" s="195">
        <f t="shared" si="61"/>
        <v>0</v>
      </c>
      <c r="U323" s="178" t="e">
        <f t="shared" si="62"/>
        <v>#DIV/0!</v>
      </c>
      <c r="V323" s="221">
        <f t="shared" si="63"/>
        <v>0</v>
      </c>
      <c r="W323" s="109" t="str">
        <f t="shared" si="64"/>
        <v/>
      </c>
      <c r="X323" s="109" t="str">
        <f t="shared" si="65"/>
        <v/>
      </c>
      <c r="Y323" s="109" t="str">
        <f t="shared" si="66"/>
        <v/>
      </c>
      <c r="Z323" s="109" t="str">
        <f t="shared" si="66"/>
        <v/>
      </c>
      <c r="AA323" s="202">
        <f t="shared" si="67"/>
        <v>0</v>
      </c>
      <c r="AB323" s="110">
        <f t="shared" si="68"/>
        <v>0</v>
      </c>
      <c r="AC323" s="110">
        <f t="shared" si="69"/>
        <v>0</v>
      </c>
      <c r="AD323" s="175" t="e">
        <f t="shared" si="70"/>
        <v>#DIV/0!</v>
      </c>
    </row>
    <row r="324" spans="6:30" ht="24.75" customHeight="1">
      <c r="F324" s="107"/>
      <c r="G324" s="107"/>
      <c r="H324" s="107"/>
      <c r="I324" s="107"/>
      <c r="J324" s="107"/>
      <c r="K324" s="114">
        <f t="shared" si="58"/>
        <v>0</v>
      </c>
      <c r="L324" s="114">
        <f t="shared" si="59"/>
        <v>0</v>
      </c>
      <c r="M324" s="209">
        <f t="shared" si="57"/>
        <v>0</v>
      </c>
      <c r="N324" s="179"/>
      <c r="O324" s="194">
        <f t="shared" si="60"/>
        <v>0</v>
      </c>
      <c r="P324" s="184"/>
      <c r="Q324" s="115"/>
      <c r="R324" s="184"/>
      <c r="S324" s="113"/>
      <c r="T324" s="195">
        <f t="shared" si="61"/>
        <v>0</v>
      </c>
      <c r="U324" s="178" t="e">
        <f t="shared" si="62"/>
        <v>#DIV/0!</v>
      </c>
      <c r="V324" s="221">
        <f t="shared" si="63"/>
        <v>0</v>
      </c>
      <c r="W324" s="109" t="str">
        <f t="shared" si="64"/>
        <v/>
      </c>
      <c r="X324" s="109" t="str">
        <f t="shared" si="65"/>
        <v/>
      </c>
      <c r="Y324" s="109" t="str">
        <f t="shared" si="66"/>
        <v/>
      </c>
      <c r="Z324" s="109" t="str">
        <f t="shared" si="66"/>
        <v/>
      </c>
      <c r="AA324" s="202">
        <f t="shared" si="67"/>
        <v>0</v>
      </c>
      <c r="AB324" s="110">
        <f t="shared" si="68"/>
        <v>0</v>
      </c>
      <c r="AC324" s="110">
        <f t="shared" si="69"/>
        <v>0</v>
      </c>
      <c r="AD324" s="175" t="e">
        <f t="shared" si="70"/>
        <v>#DIV/0!</v>
      </c>
    </row>
    <row r="325" spans="6:30" ht="24.75" customHeight="1">
      <c r="F325" s="107"/>
      <c r="G325" s="107"/>
      <c r="H325" s="107"/>
      <c r="I325" s="107"/>
      <c r="J325" s="107"/>
      <c r="K325" s="114">
        <f t="shared" si="58"/>
        <v>0</v>
      </c>
      <c r="L325" s="114">
        <f t="shared" si="59"/>
        <v>0</v>
      </c>
      <c r="M325" s="209">
        <f t="shared" si="57"/>
        <v>0</v>
      </c>
      <c r="N325" s="179"/>
      <c r="O325" s="194">
        <f t="shared" si="60"/>
        <v>0</v>
      </c>
      <c r="P325" s="184"/>
      <c r="Q325" s="115"/>
      <c r="R325" s="184"/>
      <c r="S325" s="113"/>
      <c r="T325" s="195">
        <f t="shared" si="61"/>
        <v>0</v>
      </c>
      <c r="U325" s="178" t="e">
        <f t="shared" si="62"/>
        <v>#DIV/0!</v>
      </c>
      <c r="V325" s="221">
        <f t="shared" si="63"/>
        <v>0</v>
      </c>
      <c r="W325" s="109" t="str">
        <f t="shared" si="64"/>
        <v/>
      </c>
      <c r="X325" s="109" t="str">
        <f t="shared" si="65"/>
        <v/>
      </c>
      <c r="Y325" s="109" t="str">
        <f t="shared" si="66"/>
        <v/>
      </c>
      <c r="Z325" s="109" t="str">
        <f t="shared" si="66"/>
        <v/>
      </c>
      <c r="AA325" s="202">
        <f t="shared" si="67"/>
        <v>0</v>
      </c>
      <c r="AB325" s="110">
        <f t="shared" si="68"/>
        <v>0</v>
      </c>
      <c r="AC325" s="110">
        <f t="shared" si="69"/>
        <v>0</v>
      </c>
      <c r="AD325" s="175" t="e">
        <f t="shared" si="70"/>
        <v>#DIV/0!</v>
      </c>
    </row>
    <row r="326" spans="6:30" ht="24.75" customHeight="1">
      <c r="F326" s="107"/>
      <c r="G326" s="107"/>
      <c r="H326" s="107"/>
      <c r="I326" s="107"/>
      <c r="J326" s="107"/>
      <c r="K326" s="114">
        <f t="shared" si="58"/>
        <v>0</v>
      </c>
      <c r="L326" s="114">
        <f t="shared" si="59"/>
        <v>0</v>
      </c>
      <c r="M326" s="209">
        <f t="shared" si="57"/>
        <v>0</v>
      </c>
      <c r="N326" s="179"/>
      <c r="O326" s="194">
        <f t="shared" si="60"/>
        <v>0</v>
      </c>
      <c r="P326" s="184"/>
      <c r="Q326" s="115"/>
      <c r="R326" s="184"/>
      <c r="S326" s="113"/>
      <c r="T326" s="195">
        <f t="shared" si="61"/>
        <v>0</v>
      </c>
      <c r="U326" s="178" t="e">
        <f t="shared" si="62"/>
        <v>#DIV/0!</v>
      </c>
      <c r="V326" s="221">
        <f t="shared" si="63"/>
        <v>0</v>
      </c>
      <c r="W326" s="109" t="str">
        <f t="shared" si="64"/>
        <v/>
      </c>
      <c r="X326" s="109" t="str">
        <f t="shared" si="65"/>
        <v/>
      </c>
      <c r="Y326" s="109" t="str">
        <f t="shared" si="66"/>
        <v/>
      </c>
      <c r="Z326" s="109" t="str">
        <f t="shared" si="66"/>
        <v/>
      </c>
      <c r="AA326" s="202">
        <f t="shared" si="67"/>
        <v>0</v>
      </c>
      <c r="AB326" s="110">
        <f t="shared" si="68"/>
        <v>0</v>
      </c>
      <c r="AC326" s="110">
        <f t="shared" si="69"/>
        <v>0</v>
      </c>
      <c r="AD326" s="175" t="e">
        <f t="shared" si="70"/>
        <v>#DIV/0!</v>
      </c>
    </row>
    <row r="327" spans="6:30" ht="24.75" customHeight="1">
      <c r="F327" s="107"/>
      <c r="G327" s="107"/>
      <c r="H327" s="107"/>
      <c r="I327" s="107"/>
      <c r="J327" s="107"/>
      <c r="K327" s="114">
        <f t="shared" si="58"/>
        <v>0</v>
      </c>
      <c r="L327" s="114">
        <f t="shared" si="59"/>
        <v>0</v>
      </c>
      <c r="M327" s="209">
        <f t="shared" si="57"/>
        <v>0</v>
      </c>
      <c r="N327" s="179"/>
      <c r="O327" s="194">
        <f t="shared" si="60"/>
        <v>0</v>
      </c>
      <c r="P327" s="184"/>
      <c r="Q327" s="115"/>
      <c r="R327" s="184"/>
      <c r="S327" s="113"/>
      <c r="T327" s="195">
        <f t="shared" si="61"/>
        <v>0</v>
      </c>
      <c r="U327" s="178" t="e">
        <f t="shared" si="62"/>
        <v>#DIV/0!</v>
      </c>
      <c r="V327" s="221">
        <f t="shared" si="63"/>
        <v>0</v>
      </c>
      <c r="W327" s="109" t="str">
        <f t="shared" si="64"/>
        <v/>
      </c>
      <c r="X327" s="109" t="str">
        <f t="shared" si="65"/>
        <v/>
      </c>
      <c r="Y327" s="109" t="str">
        <f t="shared" si="66"/>
        <v/>
      </c>
      <c r="Z327" s="109" t="str">
        <f t="shared" si="66"/>
        <v/>
      </c>
      <c r="AA327" s="202">
        <f t="shared" si="67"/>
        <v>0</v>
      </c>
      <c r="AB327" s="110">
        <f t="shared" si="68"/>
        <v>0</v>
      </c>
      <c r="AC327" s="110">
        <f t="shared" si="69"/>
        <v>0</v>
      </c>
      <c r="AD327" s="175" t="e">
        <f t="shared" si="70"/>
        <v>#DIV/0!</v>
      </c>
    </row>
    <row r="328" spans="6:30" ht="24.75" customHeight="1">
      <c r="F328" s="107"/>
      <c r="G328" s="107"/>
      <c r="H328" s="107"/>
      <c r="I328" s="107"/>
      <c r="J328" s="107"/>
      <c r="K328" s="114">
        <f t="shared" si="58"/>
        <v>0</v>
      </c>
      <c r="L328" s="114">
        <f t="shared" si="59"/>
        <v>0</v>
      </c>
      <c r="M328" s="209">
        <f t="shared" si="57"/>
        <v>0</v>
      </c>
      <c r="N328" s="179"/>
      <c r="O328" s="194">
        <f t="shared" si="60"/>
        <v>0</v>
      </c>
      <c r="P328" s="184"/>
      <c r="Q328" s="115"/>
      <c r="R328" s="184"/>
      <c r="S328" s="113"/>
      <c r="T328" s="195">
        <f t="shared" si="61"/>
        <v>0</v>
      </c>
      <c r="U328" s="178" t="e">
        <f t="shared" si="62"/>
        <v>#DIV/0!</v>
      </c>
      <c r="V328" s="221">
        <f t="shared" si="63"/>
        <v>0</v>
      </c>
      <c r="W328" s="109" t="str">
        <f t="shared" si="64"/>
        <v/>
      </c>
      <c r="X328" s="109" t="str">
        <f t="shared" si="65"/>
        <v/>
      </c>
      <c r="Y328" s="109" t="str">
        <f t="shared" si="66"/>
        <v/>
      </c>
      <c r="Z328" s="109" t="str">
        <f t="shared" si="66"/>
        <v/>
      </c>
      <c r="AA328" s="202">
        <f t="shared" si="67"/>
        <v>0</v>
      </c>
      <c r="AB328" s="110">
        <f t="shared" si="68"/>
        <v>0</v>
      </c>
      <c r="AC328" s="110">
        <f t="shared" si="69"/>
        <v>0</v>
      </c>
      <c r="AD328" s="175" t="e">
        <f t="shared" si="70"/>
        <v>#DIV/0!</v>
      </c>
    </row>
    <row r="329" spans="6:30" ht="24.75" customHeight="1">
      <c r="F329" s="107"/>
      <c r="G329" s="107"/>
      <c r="H329" s="107"/>
      <c r="I329" s="107"/>
      <c r="J329" s="107"/>
      <c r="K329" s="114">
        <f t="shared" si="58"/>
        <v>0</v>
      </c>
      <c r="L329" s="114">
        <f t="shared" si="59"/>
        <v>0</v>
      </c>
      <c r="M329" s="209">
        <f t="shared" si="57"/>
        <v>0</v>
      </c>
      <c r="N329" s="179"/>
      <c r="O329" s="194">
        <f t="shared" si="60"/>
        <v>0</v>
      </c>
      <c r="P329" s="184"/>
      <c r="Q329" s="115"/>
      <c r="R329" s="184"/>
      <c r="S329" s="113"/>
      <c r="T329" s="195">
        <f t="shared" si="61"/>
        <v>0</v>
      </c>
      <c r="U329" s="178" t="e">
        <f t="shared" si="62"/>
        <v>#DIV/0!</v>
      </c>
      <c r="V329" s="221">
        <f t="shared" si="63"/>
        <v>0</v>
      </c>
      <c r="W329" s="109" t="str">
        <f t="shared" si="64"/>
        <v/>
      </c>
      <c r="X329" s="109" t="str">
        <f t="shared" si="65"/>
        <v/>
      </c>
      <c r="Y329" s="109" t="str">
        <f t="shared" si="66"/>
        <v/>
      </c>
      <c r="Z329" s="109" t="str">
        <f t="shared" si="66"/>
        <v/>
      </c>
      <c r="AA329" s="202">
        <f t="shared" si="67"/>
        <v>0</v>
      </c>
      <c r="AB329" s="110">
        <f t="shared" si="68"/>
        <v>0</v>
      </c>
      <c r="AC329" s="110">
        <f t="shared" si="69"/>
        <v>0</v>
      </c>
      <c r="AD329" s="175" t="e">
        <f t="shared" si="70"/>
        <v>#DIV/0!</v>
      </c>
    </row>
    <row r="330" spans="6:30" ht="24.75" customHeight="1">
      <c r="F330" s="107"/>
      <c r="G330" s="107"/>
      <c r="H330" s="107"/>
      <c r="I330" s="107"/>
      <c r="J330" s="107"/>
      <c r="K330" s="114">
        <f t="shared" si="58"/>
        <v>0</v>
      </c>
      <c r="L330" s="114">
        <f t="shared" si="59"/>
        <v>0</v>
      </c>
      <c r="M330" s="209">
        <f t="shared" ref="M330:M393" si="71">$F$2*K330</f>
        <v>0</v>
      </c>
      <c r="N330" s="179"/>
      <c r="O330" s="194">
        <f t="shared" si="60"/>
        <v>0</v>
      </c>
      <c r="P330" s="184"/>
      <c r="Q330" s="115"/>
      <c r="R330" s="184"/>
      <c r="S330" s="113"/>
      <c r="T330" s="195">
        <f t="shared" si="61"/>
        <v>0</v>
      </c>
      <c r="U330" s="178" t="e">
        <f t="shared" si="62"/>
        <v>#DIV/0!</v>
      </c>
      <c r="V330" s="221">
        <f t="shared" si="63"/>
        <v>0</v>
      </c>
      <c r="W330" s="109" t="str">
        <f t="shared" si="64"/>
        <v/>
      </c>
      <c r="X330" s="109" t="str">
        <f t="shared" si="65"/>
        <v/>
      </c>
      <c r="Y330" s="109" t="str">
        <f t="shared" si="66"/>
        <v/>
      </c>
      <c r="Z330" s="109" t="str">
        <f t="shared" si="66"/>
        <v/>
      </c>
      <c r="AA330" s="202">
        <f t="shared" si="67"/>
        <v>0</v>
      </c>
      <c r="AB330" s="110">
        <f t="shared" si="68"/>
        <v>0</v>
      </c>
      <c r="AC330" s="110">
        <f t="shared" si="69"/>
        <v>0</v>
      </c>
      <c r="AD330" s="175" t="e">
        <f t="shared" si="70"/>
        <v>#DIV/0!</v>
      </c>
    </row>
    <row r="331" spans="6:30" ht="24.75" customHeight="1">
      <c r="F331" s="107"/>
      <c r="G331" s="107"/>
      <c r="H331" s="107"/>
      <c r="I331" s="107"/>
      <c r="J331" s="107"/>
      <c r="K331" s="114">
        <f t="shared" ref="K331:K394" si="72">$AB331</f>
        <v>0</v>
      </c>
      <c r="L331" s="114">
        <f t="shared" ref="L331:L394" si="73">$AC331</f>
        <v>0</v>
      </c>
      <c r="M331" s="209">
        <f t="shared" si="71"/>
        <v>0</v>
      </c>
      <c r="N331" s="179"/>
      <c r="O331" s="194">
        <f t="shared" ref="O331:O394" si="74">K331*N331</f>
        <v>0</v>
      </c>
      <c r="P331" s="184"/>
      <c r="Q331" s="115"/>
      <c r="R331" s="184"/>
      <c r="S331" s="113"/>
      <c r="T331" s="195">
        <f t="shared" ref="T331:T394" si="75">(M331*N331)/100</f>
        <v>0</v>
      </c>
      <c r="U331" s="178" t="e">
        <f t="shared" ref="U331:U394" si="76">AD331</f>
        <v>#DIV/0!</v>
      </c>
      <c r="V331" s="221">
        <f t="shared" ref="V331:V394" si="77">M331*F331</f>
        <v>0</v>
      </c>
      <c r="W331" s="109" t="str">
        <f t="shared" ref="W331:W394" si="78">IF(G331="A",5,(IF(G331="M",3,(IF(G331="B",1,"")))))</f>
        <v/>
      </c>
      <c r="X331" s="109" t="str">
        <f t="shared" ref="X331:X394" si="79">IF(H331="A",3,(IF(H331="M",2,IF(H331="b",1,""))))</f>
        <v/>
      </c>
      <c r="Y331" s="109" t="str">
        <f t="shared" ref="Y331:Z394" si="80">IF(I331="A",5,(IF(I331="M",3,IF(I331="B",1,""))))</f>
        <v/>
      </c>
      <c r="Z331" s="109" t="str">
        <f t="shared" si="80"/>
        <v/>
      </c>
      <c r="AA331" s="202">
        <f t="shared" ref="AA331:AA394" si="81">F331</f>
        <v>0</v>
      </c>
      <c r="AB331" s="110">
        <f t="shared" ref="AB331:AB394" si="82">PRODUCT(W331:AA331)</f>
        <v>0</v>
      </c>
      <c r="AC331" s="110">
        <f t="shared" ref="AC331:AC394" si="83">PRODUCT(W331:Z331)</f>
        <v>0</v>
      </c>
      <c r="AD331" s="175" t="e">
        <f t="shared" ref="AD331:AD394" si="84">L331/$L$9</f>
        <v>#DIV/0!</v>
      </c>
    </row>
    <row r="332" spans="6:30" ht="24.75" customHeight="1">
      <c r="F332" s="107"/>
      <c r="G332" s="107"/>
      <c r="H332" s="107"/>
      <c r="I332" s="107"/>
      <c r="J332" s="107"/>
      <c r="K332" s="114">
        <f t="shared" si="72"/>
        <v>0</v>
      </c>
      <c r="L332" s="114">
        <f t="shared" si="73"/>
        <v>0</v>
      </c>
      <c r="M332" s="209">
        <f t="shared" si="71"/>
        <v>0</v>
      </c>
      <c r="N332" s="179"/>
      <c r="O332" s="194">
        <f t="shared" si="74"/>
        <v>0</v>
      </c>
      <c r="P332" s="184"/>
      <c r="Q332" s="115"/>
      <c r="R332" s="184"/>
      <c r="S332" s="113"/>
      <c r="T332" s="195">
        <f t="shared" si="75"/>
        <v>0</v>
      </c>
      <c r="U332" s="178" t="e">
        <f t="shared" si="76"/>
        <v>#DIV/0!</v>
      </c>
      <c r="V332" s="221">
        <f t="shared" si="77"/>
        <v>0</v>
      </c>
      <c r="W332" s="109" t="str">
        <f t="shared" si="78"/>
        <v/>
      </c>
      <c r="X332" s="109" t="str">
        <f t="shared" si="79"/>
        <v/>
      </c>
      <c r="Y332" s="109" t="str">
        <f t="shared" si="80"/>
        <v/>
      </c>
      <c r="Z332" s="109" t="str">
        <f t="shared" si="80"/>
        <v/>
      </c>
      <c r="AA332" s="202">
        <f t="shared" si="81"/>
        <v>0</v>
      </c>
      <c r="AB332" s="110">
        <f t="shared" si="82"/>
        <v>0</v>
      </c>
      <c r="AC332" s="110">
        <f t="shared" si="83"/>
        <v>0</v>
      </c>
      <c r="AD332" s="175" t="e">
        <f t="shared" si="84"/>
        <v>#DIV/0!</v>
      </c>
    </row>
    <row r="333" spans="6:30" ht="24.75" customHeight="1">
      <c r="F333" s="107"/>
      <c r="G333" s="107"/>
      <c r="H333" s="107"/>
      <c r="I333" s="107"/>
      <c r="J333" s="107"/>
      <c r="K333" s="114">
        <f t="shared" si="72"/>
        <v>0</v>
      </c>
      <c r="L333" s="114">
        <f t="shared" si="73"/>
        <v>0</v>
      </c>
      <c r="M333" s="209">
        <f t="shared" si="71"/>
        <v>0</v>
      </c>
      <c r="N333" s="179"/>
      <c r="O333" s="194">
        <f t="shared" si="74"/>
        <v>0</v>
      </c>
      <c r="P333" s="184"/>
      <c r="Q333" s="115"/>
      <c r="R333" s="184"/>
      <c r="S333" s="113"/>
      <c r="T333" s="195">
        <f t="shared" si="75"/>
        <v>0</v>
      </c>
      <c r="U333" s="178" t="e">
        <f t="shared" si="76"/>
        <v>#DIV/0!</v>
      </c>
      <c r="V333" s="221">
        <f t="shared" si="77"/>
        <v>0</v>
      </c>
      <c r="W333" s="109" t="str">
        <f t="shared" si="78"/>
        <v/>
      </c>
      <c r="X333" s="109" t="str">
        <f t="shared" si="79"/>
        <v/>
      </c>
      <c r="Y333" s="109" t="str">
        <f t="shared" si="80"/>
        <v/>
      </c>
      <c r="Z333" s="109" t="str">
        <f t="shared" si="80"/>
        <v/>
      </c>
      <c r="AA333" s="202">
        <f t="shared" si="81"/>
        <v>0</v>
      </c>
      <c r="AB333" s="110">
        <f t="shared" si="82"/>
        <v>0</v>
      </c>
      <c r="AC333" s="110">
        <f t="shared" si="83"/>
        <v>0</v>
      </c>
      <c r="AD333" s="175" t="e">
        <f t="shared" si="84"/>
        <v>#DIV/0!</v>
      </c>
    </row>
    <row r="334" spans="6:30" ht="24.75" customHeight="1">
      <c r="F334" s="107"/>
      <c r="G334" s="107"/>
      <c r="H334" s="107"/>
      <c r="I334" s="107"/>
      <c r="J334" s="107"/>
      <c r="K334" s="114">
        <f t="shared" si="72"/>
        <v>0</v>
      </c>
      <c r="L334" s="114">
        <f t="shared" si="73"/>
        <v>0</v>
      </c>
      <c r="M334" s="209">
        <f t="shared" si="71"/>
        <v>0</v>
      </c>
      <c r="N334" s="179"/>
      <c r="O334" s="194">
        <f t="shared" si="74"/>
        <v>0</v>
      </c>
      <c r="P334" s="184"/>
      <c r="Q334" s="115"/>
      <c r="R334" s="184"/>
      <c r="S334" s="113"/>
      <c r="T334" s="195">
        <f t="shared" si="75"/>
        <v>0</v>
      </c>
      <c r="U334" s="178" t="e">
        <f t="shared" si="76"/>
        <v>#DIV/0!</v>
      </c>
      <c r="V334" s="221">
        <f t="shared" si="77"/>
        <v>0</v>
      </c>
      <c r="W334" s="109" t="str">
        <f t="shared" si="78"/>
        <v/>
      </c>
      <c r="X334" s="109" t="str">
        <f t="shared" si="79"/>
        <v/>
      </c>
      <c r="Y334" s="109" t="str">
        <f t="shared" si="80"/>
        <v/>
      </c>
      <c r="Z334" s="109" t="str">
        <f t="shared" si="80"/>
        <v/>
      </c>
      <c r="AA334" s="202">
        <f t="shared" si="81"/>
        <v>0</v>
      </c>
      <c r="AB334" s="110">
        <f t="shared" si="82"/>
        <v>0</v>
      </c>
      <c r="AC334" s="110">
        <f t="shared" si="83"/>
        <v>0</v>
      </c>
      <c r="AD334" s="175" t="e">
        <f t="shared" si="84"/>
        <v>#DIV/0!</v>
      </c>
    </row>
    <row r="335" spans="6:30" ht="24.75" customHeight="1">
      <c r="F335" s="107"/>
      <c r="G335" s="107"/>
      <c r="H335" s="107"/>
      <c r="I335" s="107"/>
      <c r="J335" s="107"/>
      <c r="K335" s="114">
        <f t="shared" si="72"/>
        <v>0</v>
      </c>
      <c r="L335" s="114">
        <f t="shared" si="73"/>
        <v>0</v>
      </c>
      <c r="M335" s="209">
        <f t="shared" si="71"/>
        <v>0</v>
      </c>
      <c r="N335" s="179"/>
      <c r="O335" s="194">
        <f t="shared" si="74"/>
        <v>0</v>
      </c>
      <c r="P335" s="184"/>
      <c r="Q335" s="115"/>
      <c r="R335" s="184"/>
      <c r="S335" s="113"/>
      <c r="T335" s="195">
        <f t="shared" si="75"/>
        <v>0</v>
      </c>
      <c r="U335" s="178" t="e">
        <f t="shared" si="76"/>
        <v>#DIV/0!</v>
      </c>
      <c r="V335" s="221">
        <f t="shared" si="77"/>
        <v>0</v>
      </c>
      <c r="W335" s="109" t="str">
        <f t="shared" si="78"/>
        <v/>
      </c>
      <c r="X335" s="109" t="str">
        <f t="shared" si="79"/>
        <v/>
      </c>
      <c r="Y335" s="109" t="str">
        <f t="shared" si="80"/>
        <v/>
      </c>
      <c r="Z335" s="109" t="str">
        <f t="shared" si="80"/>
        <v/>
      </c>
      <c r="AA335" s="202">
        <f t="shared" si="81"/>
        <v>0</v>
      </c>
      <c r="AB335" s="110">
        <f t="shared" si="82"/>
        <v>0</v>
      </c>
      <c r="AC335" s="110">
        <f t="shared" si="83"/>
        <v>0</v>
      </c>
      <c r="AD335" s="175" t="e">
        <f t="shared" si="84"/>
        <v>#DIV/0!</v>
      </c>
    </row>
    <row r="336" spans="6:30" ht="24.75" customHeight="1">
      <c r="F336" s="107"/>
      <c r="G336" s="107"/>
      <c r="H336" s="107"/>
      <c r="I336" s="107"/>
      <c r="J336" s="107"/>
      <c r="K336" s="114">
        <f t="shared" si="72"/>
        <v>0</v>
      </c>
      <c r="L336" s="114">
        <f t="shared" si="73"/>
        <v>0</v>
      </c>
      <c r="M336" s="209">
        <f t="shared" si="71"/>
        <v>0</v>
      </c>
      <c r="N336" s="179"/>
      <c r="O336" s="194">
        <f t="shared" si="74"/>
        <v>0</v>
      </c>
      <c r="P336" s="184"/>
      <c r="Q336" s="115"/>
      <c r="R336" s="184"/>
      <c r="S336" s="113"/>
      <c r="T336" s="195">
        <f t="shared" si="75"/>
        <v>0</v>
      </c>
      <c r="U336" s="178" t="e">
        <f t="shared" si="76"/>
        <v>#DIV/0!</v>
      </c>
      <c r="V336" s="221">
        <f t="shared" si="77"/>
        <v>0</v>
      </c>
      <c r="W336" s="109" t="str">
        <f t="shared" si="78"/>
        <v/>
      </c>
      <c r="X336" s="109" t="str">
        <f t="shared" si="79"/>
        <v/>
      </c>
      <c r="Y336" s="109" t="str">
        <f t="shared" si="80"/>
        <v/>
      </c>
      <c r="Z336" s="109" t="str">
        <f t="shared" si="80"/>
        <v/>
      </c>
      <c r="AA336" s="202">
        <f t="shared" si="81"/>
        <v>0</v>
      </c>
      <c r="AB336" s="110">
        <f t="shared" si="82"/>
        <v>0</v>
      </c>
      <c r="AC336" s="110">
        <f t="shared" si="83"/>
        <v>0</v>
      </c>
      <c r="AD336" s="175" t="e">
        <f t="shared" si="84"/>
        <v>#DIV/0!</v>
      </c>
    </row>
    <row r="337" spans="6:30" ht="24.75" customHeight="1">
      <c r="F337" s="107"/>
      <c r="G337" s="107"/>
      <c r="H337" s="107"/>
      <c r="I337" s="107"/>
      <c r="J337" s="107"/>
      <c r="K337" s="114">
        <f t="shared" si="72"/>
        <v>0</v>
      </c>
      <c r="L337" s="114">
        <f t="shared" si="73"/>
        <v>0</v>
      </c>
      <c r="M337" s="209">
        <f t="shared" si="71"/>
        <v>0</v>
      </c>
      <c r="N337" s="179"/>
      <c r="O337" s="194">
        <f t="shared" si="74"/>
        <v>0</v>
      </c>
      <c r="P337" s="184"/>
      <c r="Q337" s="115"/>
      <c r="R337" s="184"/>
      <c r="S337" s="113"/>
      <c r="T337" s="195">
        <f t="shared" si="75"/>
        <v>0</v>
      </c>
      <c r="U337" s="178" t="e">
        <f t="shared" si="76"/>
        <v>#DIV/0!</v>
      </c>
      <c r="V337" s="221">
        <f t="shared" si="77"/>
        <v>0</v>
      </c>
      <c r="W337" s="109" t="str">
        <f t="shared" si="78"/>
        <v/>
      </c>
      <c r="X337" s="109" t="str">
        <f t="shared" si="79"/>
        <v/>
      </c>
      <c r="Y337" s="109" t="str">
        <f t="shared" si="80"/>
        <v/>
      </c>
      <c r="Z337" s="109" t="str">
        <f t="shared" si="80"/>
        <v/>
      </c>
      <c r="AA337" s="202">
        <f t="shared" si="81"/>
        <v>0</v>
      </c>
      <c r="AB337" s="110">
        <f t="shared" si="82"/>
        <v>0</v>
      </c>
      <c r="AC337" s="110">
        <f t="shared" si="83"/>
        <v>0</v>
      </c>
      <c r="AD337" s="175" t="e">
        <f t="shared" si="84"/>
        <v>#DIV/0!</v>
      </c>
    </row>
    <row r="338" spans="6:30" ht="24.75" customHeight="1">
      <c r="F338" s="107"/>
      <c r="G338" s="107"/>
      <c r="H338" s="107"/>
      <c r="I338" s="107"/>
      <c r="J338" s="107"/>
      <c r="K338" s="114">
        <f t="shared" si="72"/>
        <v>0</v>
      </c>
      <c r="L338" s="114">
        <f t="shared" si="73"/>
        <v>0</v>
      </c>
      <c r="M338" s="209">
        <f t="shared" si="71"/>
        <v>0</v>
      </c>
      <c r="N338" s="179"/>
      <c r="O338" s="194">
        <f t="shared" si="74"/>
        <v>0</v>
      </c>
      <c r="P338" s="184"/>
      <c r="Q338" s="115"/>
      <c r="R338" s="184"/>
      <c r="S338" s="113"/>
      <c r="T338" s="195">
        <f t="shared" si="75"/>
        <v>0</v>
      </c>
      <c r="U338" s="178" t="e">
        <f t="shared" si="76"/>
        <v>#DIV/0!</v>
      </c>
      <c r="V338" s="221">
        <f t="shared" si="77"/>
        <v>0</v>
      </c>
      <c r="W338" s="109" t="str">
        <f t="shared" si="78"/>
        <v/>
      </c>
      <c r="X338" s="109" t="str">
        <f t="shared" si="79"/>
        <v/>
      </c>
      <c r="Y338" s="109" t="str">
        <f t="shared" si="80"/>
        <v/>
      </c>
      <c r="Z338" s="109" t="str">
        <f t="shared" si="80"/>
        <v/>
      </c>
      <c r="AA338" s="202">
        <f t="shared" si="81"/>
        <v>0</v>
      </c>
      <c r="AB338" s="110">
        <f t="shared" si="82"/>
        <v>0</v>
      </c>
      <c r="AC338" s="110">
        <f t="shared" si="83"/>
        <v>0</v>
      </c>
      <c r="AD338" s="175" t="e">
        <f t="shared" si="84"/>
        <v>#DIV/0!</v>
      </c>
    </row>
    <row r="339" spans="6:30" ht="24.75" customHeight="1">
      <c r="F339" s="107"/>
      <c r="G339" s="107"/>
      <c r="H339" s="107"/>
      <c r="I339" s="107"/>
      <c r="J339" s="107"/>
      <c r="K339" s="114">
        <f t="shared" si="72"/>
        <v>0</v>
      </c>
      <c r="L339" s="114">
        <f t="shared" si="73"/>
        <v>0</v>
      </c>
      <c r="M339" s="209">
        <f t="shared" si="71"/>
        <v>0</v>
      </c>
      <c r="N339" s="179"/>
      <c r="O339" s="194">
        <f t="shared" si="74"/>
        <v>0</v>
      </c>
      <c r="P339" s="184"/>
      <c r="Q339" s="115"/>
      <c r="R339" s="184"/>
      <c r="S339" s="113"/>
      <c r="T339" s="195">
        <f t="shared" si="75"/>
        <v>0</v>
      </c>
      <c r="U339" s="178" t="e">
        <f t="shared" si="76"/>
        <v>#DIV/0!</v>
      </c>
      <c r="V339" s="221">
        <f t="shared" si="77"/>
        <v>0</v>
      </c>
      <c r="W339" s="109" t="str">
        <f t="shared" si="78"/>
        <v/>
      </c>
      <c r="X339" s="109" t="str">
        <f t="shared" si="79"/>
        <v/>
      </c>
      <c r="Y339" s="109" t="str">
        <f t="shared" si="80"/>
        <v/>
      </c>
      <c r="Z339" s="109" t="str">
        <f t="shared" si="80"/>
        <v/>
      </c>
      <c r="AA339" s="202">
        <f t="shared" si="81"/>
        <v>0</v>
      </c>
      <c r="AB339" s="110">
        <f t="shared" si="82"/>
        <v>0</v>
      </c>
      <c r="AC339" s="110">
        <f t="shared" si="83"/>
        <v>0</v>
      </c>
      <c r="AD339" s="175" t="e">
        <f t="shared" si="84"/>
        <v>#DIV/0!</v>
      </c>
    </row>
    <row r="340" spans="6:30" ht="24.75" customHeight="1">
      <c r="F340" s="107"/>
      <c r="G340" s="107"/>
      <c r="H340" s="107"/>
      <c r="I340" s="107"/>
      <c r="J340" s="107"/>
      <c r="K340" s="114">
        <f t="shared" si="72"/>
        <v>0</v>
      </c>
      <c r="L340" s="114">
        <f t="shared" si="73"/>
        <v>0</v>
      </c>
      <c r="M340" s="209">
        <f t="shared" si="71"/>
        <v>0</v>
      </c>
      <c r="N340" s="179"/>
      <c r="O340" s="194">
        <f t="shared" si="74"/>
        <v>0</v>
      </c>
      <c r="P340" s="184"/>
      <c r="Q340" s="115"/>
      <c r="R340" s="184"/>
      <c r="S340" s="113"/>
      <c r="T340" s="195">
        <f t="shared" si="75"/>
        <v>0</v>
      </c>
      <c r="U340" s="178" t="e">
        <f t="shared" si="76"/>
        <v>#DIV/0!</v>
      </c>
      <c r="V340" s="221">
        <f t="shared" si="77"/>
        <v>0</v>
      </c>
      <c r="W340" s="109" t="str">
        <f t="shared" si="78"/>
        <v/>
      </c>
      <c r="X340" s="109" t="str">
        <f t="shared" si="79"/>
        <v/>
      </c>
      <c r="Y340" s="109" t="str">
        <f t="shared" si="80"/>
        <v/>
      </c>
      <c r="Z340" s="109" t="str">
        <f t="shared" si="80"/>
        <v/>
      </c>
      <c r="AA340" s="202">
        <f t="shared" si="81"/>
        <v>0</v>
      </c>
      <c r="AB340" s="110">
        <f t="shared" si="82"/>
        <v>0</v>
      </c>
      <c r="AC340" s="110">
        <f t="shared" si="83"/>
        <v>0</v>
      </c>
      <c r="AD340" s="175" t="e">
        <f t="shared" si="84"/>
        <v>#DIV/0!</v>
      </c>
    </row>
    <row r="341" spans="6:30" ht="24.75" customHeight="1">
      <c r="F341" s="107"/>
      <c r="G341" s="107"/>
      <c r="H341" s="107"/>
      <c r="I341" s="107"/>
      <c r="J341" s="107"/>
      <c r="K341" s="114">
        <f t="shared" si="72"/>
        <v>0</v>
      </c>
      <c r="L341" s="114">
        <f t="shared" si="73"/>
        <v>0</v>
      </c>
      <c r="M341" s="209">
        <f t="shared" si="71"/>
        <v>0</v>
      </c>
      <c r="N341" s="179"/>
      <c r="O341" s="194">
        <f t="shared" si="74"/>
        <v>0</v>
      </c>
      <c r="P341" s="184"/>
      <c r="Q341" s="115"/>
      <c r="R341" s="184"/>
      <c r="S341" s="113"/>
      <c r="T341" s="195">
        <f t="shared" si="75"/>
        <v>0</v>
      </c>
      <c r="U341" s="178" t="e">
        <f t="shared" si="76"/>
        <v>#DIV/0!</v>
      </c>
      <c r="V341" s="221">
        <f t="shared" si="77"/>
        <v>0</v>
      </c>
      <c r="W341" s="109" t="str">
        <f t="shared" si="78"/>
        <v/>
      </c>
      <c r="X341" s="109" t="str">
        <f t="shared" si="79"/>
        <v/>
      </c>
      <c r="Y341" s="109" t="str">
        <f t="shared" si="80"/>
        <v/>
      </c>
      <c r="Z341" s="109" t="str">
        <f t="shared" si="80"/>
        <v/>
      </c>
      <c r="AA341" s="202">
        <f t="shared" si="81"/>
        <v>0</v>
      </c>
      <c r="AB341" s="110">
        <f t="shared" si="82"/>
        <v>0</v>
      </c>
      <c r="AC341" s="110">
        <f t="shared" si="83"/>
        <v>0</v>
      </c>
      <c r="AD341" s="175" t="e">
        <f t="shared" si="84"/>
        <v>#DIV/0!</v>
      </c>
    </row>
    <row r="342" spans="6:30" ht="24.75" customHeight="1">
      <c r="F342" s="107"/>
      <c r="G342" s="107"/>
      <c r="H342" s="107"/>
      <c r="I342" s="107"/>
      <c r="J342" s="107"/>
      <c r="K342" s="114">
        <f t="shared" si="72"/>
        <v>0</v>
      </c>
      <c r="L342" s="114">
        <f t="shared" si="73"/>
        <v>0</v>
      </c>
      <c r="M342" s="209">
        <f t="shared" si="71"/>
        <v>0</v>
      </c>
      <c r="N342" s="179"/>
      <c r="O342" s="194">
        <f t="shared" si="74"/>
        <v>0</v>
      </c>
      <c r="P342" s="184"/>
      <c r="Q342" s="115"/>
      <c r="R342" s="184"/>
      <c r="S342" s="113"/>
      <c r="T342" s="195">
        <f t="shared" si="75"/>
        <v>0</v>
      </c>
      <c r="U342" s="178" t="e">
        <f t="shared" si="76"/>
        <v>#DIV/0!</v>
      </c>
      <c r="V342" s="221">
        <f t="shared" si="77"/>
        <v>0</v>
      </c>
      <c r="W342" s="109" t="str">
        <f t="shared" si="78"/>
        <v/>
      </c>
      <c r="X342" s="109" t="str">
        <f t="shared" si="79"/>
        <v/>
      </c>
      <c r="Y342" s="109" t="str">
        <f t="shared" si="80"/>
        <v/>
      </c>
      <c r="Z342" s="109" t="str">
        <f t="shared" si="80"/>
        <v/>
      </c>
      <c r="AA342" s="202">
        <f t="shared" si="81"/>
        <v>0</v>
      </c>
      <c r="AB342" s="110">
        <f t="shared" si="82"/>
        <v>0</v>
      </c>
      <c r="AC342" s="110">
        <f t="shared" si="83"/>
        <v>0</v>
      </c>
      <c r="AD342" s="175" t="e">
        <f t="shared" si="84"/>
        <v>#DIV/0!</v>
      </c>
    </row>
    <row r="343" spans="6:30" ht="24.75" customHeight="1">
      <c r="F343" s="107"/>
      <c r="G343" s="107"/>
      <c r="H343" s="107"/>
      <c r="I343" s="107"/>
      <c r="J343" s="107"/>
      <c r="K343" s="114">
        <f t="shared" si="72"/>
        <v>0</v>
      </c>
      <c r="L343" s="114">
        <f t="shared" si="73"/>
        <v>0</v>
      </c>
      <c r="M343" s="209">
        <f t="shared" si="71"/>
        <v>0</v>
      </c>
      <c r="N343" s="179"/>
      <c r="O343" s="194">
        <f t="shared" si="74"/>
        <v>0</v>
      </c>
      <c r="P343" s="184"/>
      <c r="Q343" s="115"/>
      <c r="R343" s="184"/>
      <c r="S343" s="113"/>
      <c r="T343" s="195">
        <f t="shared" si="75"/>
        <v>0</v>
      </c>
      <c r="U343" s="178" t="e">
        <f t="shared" si="76"/>
        <v>#DIV/0!</v>
      </c>
      <c r="V343" s="221">
        <f t="shared" si="77"/>
        <v>0</v>
      </c>
      <c r="W343" s="109" t="str">
        <f t="shared" si="78"/>
        <v/>
      </c>
      <c r="X343" s="109" t="str">
        <f t="shared" si="79"/>
        <v/>
      </c>
      <c r="Y343" s="109" t="str">
        <f t="shared" si="80"/>
        <v/>
      </c>
      <c r="Z343" s="109" t="str">
        <f t="shared" si="80"/>
        <v/>
      </c>
      <c r="AA343" s="202">
        <f t="shared" si="81"/>
        <v>0</v>
      </c>
      <c r="AB343" s="110">
        <f t="shared" si="82"/>
        <v>0</v>
      </c>
      <c r="AC343" s="110">
        <f t="shared" si="83"/>
        <v>0</v>
      </c>
      <c r="AD343" s="175" t="e">
        <f t="shared" si="84"/>
        <v>#DIV/0!</v>
      </c>
    </row>
    <row r="344" spans="6:30" ht="24.75" customHeight="1">
      <c r="F344" s="107"/>
      <c r="G344" s="107"/>
      <c r="H344" s="107"/>
      <c r="I344" s="107"/>
      <c r="J344" s="107"/>
      <c r="K344" s="114">
        <f t="shared" si="72"/>
        <v>0</v>
      </c>
      <c r="L344" s="114">
        <f t="shared" si="73"/>
        <v>0</v>
      </c>
      <c r="M344" s="209">
        <f t="shared" si="71"/>
        <v>0</v>
      </c>
      <c r="N344" s="179"/>
      <c r="O344" s="194">
        <f t="shared" si="74"/>
        <v>0</v>
      </c>
      <c r="P344" s="184"/>
      <c r="Q344" s="115"/>
      <c r="R344" s="184"/>
      <c r="S344" s="113"/>
      <c r="T344" s="195">
        <f t="shared" si="75"/>
        <v>0</v>
      </c>
      <c r="U344" s="178" t="e">
        <f t="shared" si="76"/>
        <v>#DIV/0!</v>
      </c>
      <c r="V344" s="221">
        <f t="shared" si="77"/>
        <v>0</v>
      </c>
      <c r="W344" s="109" t="str">
        <f t="shared" si="78"/>
        <v/>
      </c>
      <c r="X344" s="109" t="str">
        <f t="shared" si="79"/>
        <v/>
      </c>
      <c r="Y344" s="109" t="str">
        <f t="shared" si="80"/>
        <v/>
      </c>
      <c r="Z344" s="109" t="str">
        <f t="shared" si="80"/>
        <v/>
      </c>
      <c r="AA344" s="202">
        <f t="shared" si="81"/>
        <v>0</v>
      </c>
      <c r="AB344" s="110">
        <f t="shared" si="82"/>
        <v>0</v>
      </c>
      <c r="AC344" s="110">
        <f t="shared" si="83"/>
        <v>0</v>
      </c>
      <c r="AD344" s="175" t="e">
        <f t="shared" si="84"/>
        <v>#DIV/0!</v>
      </c>
    </row>
    <row r="345" spans="6:30" ht="24.75" customHeight="1">
      <c r="F345" s="107"/>
      <c r="G345" s="107"/>
      <c r="H345" s="107"/>
      <c r="I345" s="107"/>
      <c r="J345" s="107"/>
      <c r="K345" s="114">
        <f t="shared" si="72"/>
        <v>0</v>
      </c>
      <c r="L345" s="114">
        <f t="shared" si="73"/>
        <v>0</v>
      </c>
      <c r="M345" s="209">
        <f t="shared" si="71"/>
        <v>0</v>
      </c>
      <c r="N345" s="179"/>
      <c r="O345" s="194">
        <f t="shared" si="74"/>
        <v>0</v>
      </c>
      <c r="P345" s="184"/>
      <c r="Q345" s="115"/>
      <c r="R345" s="184"/>
      <c r="S345" s="113"/>
      <c r="T345" s="195">
        <f t="shared" si="75"/>
        <v>0</v>
      </c>
      <c r="U345" s="178" t="e">
        <f t="shared" si="76"/>
        <v>#DIV/0!</v>
      </c>
      <c r="V345" s="221">
        <f t="shared" si="77"/>
        <v>0</v>
      </c>
      <c r="W345" s="109" t="str">
        <f t="shared" si="78"/>
        <v/>
      </c>
      <c r="X345" s="109" t="str">
        <f t="shared" si="79"/>
        <v/>
      </c>
      <c r="Y345" s="109" t="str">
        <f t="shared" si="80"/>
        <v/>
      </c>
      <c r="Z345" s="109" t="str">
        <f t="shared" si="80"/>
        <v/>
      </c>
      <c r="AA345" s="202">
        <f t="shared" si="81"/>
        <v>0</v>
      </c>
      <c r="AB345" s="110">
        <f t="shared" si="82"/>
        <v>0</v>
      </c>
      <c r="AC345" s="110">
        <f t="shared" si="83"/>
        <v>0</v>
      </c>
      <c r="AD345" s="175" t="e">
        <f t="shared" si="84"/>
        <v>#DIV/0!</v>
      </c>
    </row>
    <row r="346" spans="6:30" ht="24.75" customHeight="1">
      <c r="F346" s="107"/>
      <c r="G346" s="107"/>
      <c r="H346" s="107"/>
      <c r="I346" s="107"/>
      <c r="J346" s="107"/>
      <c r="K346" s="114">
        <f t="shared" si="72"/>
        <v>0</v>
      </c>
      <c r="L346" s="114">
        <f t="shared" si="73"/>
        <v>0</v>
      </c>
      <c r="M346" s="209">
        <f t="shared" si="71"/>
        <v>0</v>
      </c>
      <c r="N346" s="179"/>
      <c r="O346" s="194">
        <f t="shared" si="74"/>
        <v>0</v>
      </c>
      <c r="P346" s="184"/>
      <c r="Q346" s="115"/>
      <c r="R346" s="184"/>
      <c r="S346" s="113"/>
      <c r="T346" s="195">
        <f t="shared" si="75"/>
        <v>0</v>
      </c>
      <c r="U346" s="178" t="e">
        <f t="shared" si="76"/>
        <v>#DIV/0!</v>
      </c>
      <c r="V346" s="221">
        <f t="shared" si="77"/>
        <v>0</v>
      </c>
      <c r="W346" s="109" t="str">
        <f t="shared" si="78"/>
        <v/>
      </c>
      <c r="X346" s="109" t="str">
        <f t="shared" si="79"/>
        <v/>
      </c>
      <c r="Y346" s="109" t="str">
        <f t="shared" si="80"/>
        <v/>
      </c>
      <c r="Z346" s="109" t="str">
        <f t="shared" si="80"/>
        <v/>
      </c>
      <c r="AA346" s="202">
        <f t="shared" si="81"/>
        <v>0</v>
      </c>
      <c r="AB346" s="110">
        <f t="shared" si="82"/>
        <v>0</v>
      </c>
      <c r="AC346" s="110">
        <f t="shared" si="83"/>
        <v>0</v>
      </c>
      <c r="AD346" s="175" t="e">
        <f t="shared" si="84"/>
        <v>#DIV/0!</v>
      </c>
    </row>
    <row r="347" spans="6:30" ht="24.75" customHeight="1">
      <c r="F347" s="107"/>
      <c r="G347" s="107"/>
      <c r="H347" s="107"/>
      <c r="I347" s="107"/>
      <c r="J347" s="107"/>
      <c r="K347" s="114">
        <f t="shared" si="72"/>
        <v>0</v>
      </c>
      <c r="L347" s="114">
        <f t="shared" si="73"/>
        <v>0</v>
      </c>
      <c r="M347" s="209">
        <f t="shared" si="71"/>
        <v>0</v>
      </c>
      <c r="N347" s="179"/>
      <c r="O347" s="194">
        <f t="shared" si="74"/>
        <v>0</v>
      </c>
      <c r="P347" s="184"/>
      <c r="Q347" s="115"/>
      <c r="R347" s="184"/>
      <c r="S347" s="113"/>
      <c r="T347" s="195">
        <f t="shared" si="75"/>
        <v>0</v>
      </c>
      <c r="U347" s="178" t="e">
        <f t="shared" si="76"/>
        <v>#DIV/0!</v>
      </c>
      <c r="V347" s="221">
        <f t="shared" si="77"/>
        <v>0</v>
      </c>
      <c r="W347" s="109" t="str">
        <f t="shared" si="78"/>
        <v/>
      </c>
      <c r="X347" s="109" t="str">
        <f t="shared" si="79"/>
        <v/>
      </c>
      <c r="Y347" s="109" t="str">
        <f t="shared" si="80"/>
        <v/>
      </c>
      <c r="Z347" s="109" t="str">
        <f t="shared" si="80"/>
        <v/>
      </c>
      <c r="AA347" s="202">
        <f t="shared" si="81"/>
        <v>0</v>
      </c>
      <c r="AB347" s="110">
        <f t="shared" si="82"/>
        <v>0</v>
      </c>
      <c r="AC347" s="110">
        <f t="shared" si="83"/>
        <v>0</v>
      </c>
      <c r="AD347" s="175" t="e">
        <f t="shared" si="84"/>
        <v>#DIV/0!</v>
      </c>
    </row>
    <row r="348" spans="6:30" ht="24.75" customHeight="1">
      <c r="F348" s="107"/>
      <c r="G348" s="107"/>
      <c r="H348" s="107"/>
      <c r="I348" s="107"/>
      <c r="J348" s="107"/>
      <c r="K348" s="114">
        <f t="shared" si="72"/>
        <v>0</v>
      </c>
      <c r="L348" s="114">
        <f t="shared" si="73"/>
        <v>0</v>
      </c>
      <c r="M348" s="209">
        <f t="shared" si="71"/>
        <v>0</v>
      </c>
      <c r="N348" s="179"/>
      <c r="O348" s="194">
        <f t="shared" si="74"/>
        <v>0</v>
      </c>
      <c r="P348" s="184"/>
      <c r="Q348" s="115"/>
      <c r="R348" s="184"/>
      <c r="S348" s="113"/>
      <c r="T348" s="195">
        <f t="shared" si="75"/>
        <v>0</v>
      </c>
      <c r="U348" s="178" t="e">
        <f t="shared" si="76"/>
        <v>#DIV/0!</v>
      </c>
      <c r="V348" s="221">
        <f t="shared" si="77"/>
        <v>0</v>
      </c>
      <c r="W348" s="109" t="str">
        <f t="shared" si="78"/>
        <v/>
      </c>
      <c r="X348" s="109" t="str">
        <f t="shared" si="79"/>
        <v/>
      </c>
      <c r="Y348" s="109" t="str">
        <f t="shared" si="80"/>
        <v/>
      </c>
      <c r="Z348" s="109" t="str">
        <f t="shared" si="80"/>
        <v/>
      </c>
      <c r="AA348" s="202">
        <f t="shared" si="81"/>
        <v>0</v>
      </c>
      <c r="AB348" s="110">
        <f t="shared" si="82"/>
        <v>0</v>
      </c>
      <c r="AC348" s="110">
        <f t="shared" si="83"/>
        <v>0</v>
      </c>
      <c r="AD348" s="175" t="e">
        <f t="shared" si="84"/>
        <v>#DIV/0!</v>
      </c>
    </row>
    <row r="349" spans="6:30" ht="24.75" customHeight="1">
      <c r="F349" s="107"/>
      <c r="G349" s="107"/>
      <c r="H349" s="107"/>
      <c r="I349" s="107"/>
      <c r="J349" s="107"/>
      <c r="K349" s="114">
        <f t="shared" si="72"/>
        <v>0</v>
      </c>
      <c r="L349" s="114">
        <f t="shared" si="73"/>
        <v>0</v>
      </c>
      <c r="M349" s="209">
        <f t="shared" si="71"/>
        <v>0</v>
      </c>
      <c r="N349" s="179"/>
      <c r="O349" s="194">
        <f t="shared" si="74"/>
        <v>0</v>
      </c>
      <c r="P349" s="184"/>
      <c r="Q349" s="115"/>
      <c r="R349" s="184"/>
      <c r="S349" s="113"/>
      <c r="T349" s="195">
        <f t="shared" si="75"/>
        <v>0</v>
      </c>
      <c r="U349" s="178" t="e">
        <f t="shared" si="76"/>
        <v>#DIV/0!</v>
      </c>
      <c r="V349" s="221">
        <f t="shared" si="77"/>
        <v>0</v>
      </c>
      <c r="W349" s="109" t="str">
        <f t="shared" si="78"/>
        <v/>
      </c>
      <c r="X349" s="109" t="str">
        <f t="shared" si="79"/>
        <v/>
      </c>
      <c r="Y349" s="109" t="str">
        <f t="shared" si="80"/>
        <v/>
      </c>
      <c r="Z349" s="109" t="str">
        <f t="shared" si="80"/>
        <v/>
      </c>
      <c r="AA349" s="202">
        <f t="shared" si="81"/>
        <v>0</v>
      </c>
      <c r="AB349" s="110">
        <f t="shared" si="82"/>
        <v>0</v>
      </c>
      <c r="AC349" s="110">
        <f t="shared" si="83"/>
        <v>0</v>
      </c>
      <c r="AD349" s="175" t="e">
        <f t="shared" si="84"/>
        <v>#DIV/0!</v>
      </c>
    </row>
    <row r="350" spans="6:30" ht="24.75" customHeight="1">
      <c r="F350" s="107"/>
      <c r="G350" s="107"/>
      <c r="H350" s="107"/>
      <c r="I350" s="107"/>
      <c r="J350" s="107"/>
      <c r="K350" s="114">
        <f t="shared" si="72"/>
        <v>0</v>
      </c>
      <c r="L350" s="114">
        <f t="shared" si="73"/>
        <v>0</v>
      </c>
      <c r="M350" s="209">
        <f t="shared" si="71"/>
        <v>0</v>
      </c>
      <c r="N350" s="179"/>
      <c r="O350" s="194">
        <f t="shared" si="74"/>
        <v>0</v>
      </c>
      <c r="P350" s="184"/>
      <c r="Q350" s="115"/>
      <c r="R350" s="184"/>
      <c r="S350" s="113"/>
      <c r="T350" s="195">
        <f t="shared" si="75"/>
        <v>0</v>
      </c>
      <c r="U350" s="178" t="e">
        <f t="shared" si="76"/>
        <v>#DIV/0!</v>
      </c>
      <c r="V350" s="221">
        <f t="shared" si="77"/>
        <v>0</v>
      </c>
      <c r="W350" s="109" t="str">
        <f t="shared" si="78"/>
        <v/>
      </c>
      <c r="X350" s="109" t="str">
        <f t="shared" si="79"/>
        <v/>
      </c>
      <c r="Y350" s="109" t="str">
        <f t="shared" si="80"/>
        <v/>
      </c>
      <c r="Z350" s="109" t="str">
        <f t="shared" si="80"/>
        <v/>
      </c>
      <c r="AA350" s="202">
        <f t="shared" si="81"/>
        <v>0</v>
      </c>
      <c r="AB350" s="110">
        <f t="shared" si="82"/>
        <v>0</v>
      </c>
      <c r="AC350" s="110">
        <f t="shared" si="83"/>
        <v>0</v>
      </c>
      <c r="AD350" s="175" t="e">
        <f t="shared" si="84"/>
        <v>#DIV/0!</v>
      </c>
    </row>
    <row r="351" spans="6:30" ht="24.75" customHeight="1">
      <c r="F351" s="107"/>
      <c r="G351" s="107"/>
      <c r="H351" s="107"/>
      <c r="I351" s="107"/>
      <c r="J351" s="107"/>
      <c r="K351" s="114">
        <f t="shared" si="72"/>
        <v>0</v>
      </c>
      <c r="L351" s="114">
        <f t="shared" si="73"/>
        <v>0</v>
      </c>
      <c r="M351" s="209">
        <f t="shared" si="71"/>
        <v>0</v>
      </c>
      <c r="N351" s="179"/>
      <c r="O351" s="194">
        <f t="shared" si="74"/>
        <v>0</v>
      </c>
      <c r="P351" s="184"/>
      <c r="Q351" s="115"/>
      <c r="R351" s="184"/>
      <c r="S351" s="113"/>
      <c r="T351" s="195">
        <f t="shared" si="75"/>
        <v>0</v>
      </c>
      <c r="U351" s="178" t="e">
        <f t="shared" si="76"/>
        <v>#DIV/0!</v>
      </c>
      <c r="V351" s="221">
        <f t="shared" si="77"/>
        <v>0</v>
      </c>
      <c r="W351" s="109" t="str">
        <f t="shared" si="78"/>
        <v/>
      </c>
      <c r="X351" s="109" t="str">
        <f t="shared" si="79"/>
        <v/>
      </c>
      <c r="Y351" s="109" t="str">
        <f t="shared" si="80"/>
        <v/>
      </c>
      <c r="Z351" s="109" t="str">
        <f t="shared" si="80"/>
        <v/>
      </c>
      <c r="AA351" s="202">
        <f t="shared" si="81"/>
        <v>0</v>
      </c>
      <c r="AB351" s="110">
        <f t="shared" si="82"/>
        <v>0</v>
      </c>
      <c r="AC351" s="110">
        <f t="shared" si="83"/>
        <v>0</v>
      </c>
      <c r="AD351" s="175" t="e">
        <f t="shared" si="84"/>
        <v>#DIV/0!</v>
      </c>
    </row>
    <row r="352" spans="6:30" ht="24.75" customHeight="1">
      <c r="F352" s="107"/>
      <c r="G352" s="107"/>
      <c r="H352" s="107"/>
      <c r="I352" s="107"/>
      <c r="J352" s="107"/>
      <c r="K352" s="114">
        <f t="shared" si="72"/>
        <v>0</v>
      </c>
      <c r="L352" s="114">
        <f t="shared" si="73"/>
        <v>0</v>
      </c>
      <c r="M352" s="209">
        <f t="shared" si="71"/>
        <v>0</v>
      </c>
      <c r="N352" s="179"/>
      <c r="O352" s="194">
        <f t="shared" si="74"/>
        <v>0</v>
      </c>
      <c r="P352" s="184"/>
      <c r="Q352" s="115"/>
      <c r="R352" s="184"/>
      <c r="S352" s="113"/>
      <c r="T352" s="195">
        <f t="shared" si="75"/>
        <v>0</v>
      </c>
      <c r="U352" s="178" t="e">
        <f t="shared" si="76"/>
        <v>#DIV/0!</v>
      </c>
      <c r="V352" s="221">
        <f t="shared" si="77"/>
        <v>0</v>
      </c>
      <c r="W352" s="109" t="str">
        <f t="shared" si="78"/>
        <v/>
      </c>
      <c r="X352" s="109" t="str">
        <f t="shared" si="79"/>
        <v/>
      </c>
      <c r="Y352" s="109" t="str">
        <f t="shared" si="80"/>
        <v/>
      </c>
      <c r="Z352" s="109" t="str">
        <f t="shared" si="80"/>
        <v/>
      </c>
      <c r="AA352" s="202">
        <f t="shared" si="81"/>
        <v>0</v>
      </c>
      <c r="AB352" s="110">
        <f t="shared" si="82"/>
        <v>0</v>
      </c>
      <c r="AC352" s="110">
        <f t="shared" si="83"/>
        <v>0</v>
      </c>
      <c r="AD352" s="175" t="e">
        <f t="shared" si="84"/>
        <v>#DIV/0!</v>
      </c>
    </row>
    <row r="353" spans="6:30" ht="24.75" customHeight="1">
      <c r="F353" s="107"/>
      <c r="G353" s="107"/>
      <c r="H353" s="107"/>
      <c r="I353" s="107"/>
      <c r="J353" s="107"/>
      <c r="K353" s="114">
        <f t="shared" si="72"/>
        <v>0</v>
      </c>
      <c r="L353" s="114">
        <f t="shared" si="73"/>
        <v>0</v>
      </c>
      <c r="M353" s="209">
        <f t="shared" si="71"/>
        <v>0</v>
      </c>
      <c r="N353" s="179"/>
      <c r="O353" s="194">
        <f t="shared" si="74"/>
        <v>0</v>
      </c>
      <c r="P353" s="184"/>
      <c r="Q353" s="115"/>
      <c r="R353" s="184"/>
      <c r="S353" s="113"/>
      <c r="T353" s="195">
        <f t="shared" si="75"/>
        <v>0</v>
      </c>
      <c r="U353" s="178" t="e">
        <f t="shared" si="76"/>
        <v>#DIV/0!</v>
      </c>
      <c r="V353" s="221">
        <f t="shared" si="77"/>
        <v>0</v>
      </c>
      <c r="W353" s="109" t="str">
        <f t="shared" si="78"/>
        <v/>
      </c>
      <c r="X353" s="109" t="str">
        <f t="shared" si="79"/>
        <v/>
      </c>
      <c r="Y353" s="109" t="str">
        <f t="shared" si="80"/>
        <v/>
      </c>
      <c r="Z353" s="109" t="str">
        <f t="shared" si="80"/>
        <v/>
      </c>
      <c r="AA353" s="202">
        <f t="shared" si="81"/>
        <v>0</v>
      </c>
      <c r="AB353" s="110">
        <f t="shared" si="82"/>
        <v>0</v>
      </c>
      <c r="AC353" s="110">
        <f t="shared" si="83"/>
        <v>0</v>
      </c>
      <c r="AD353" s="175" t="e">
        <f t="shared" si="84"/>
        <v>#DIV/0!</v>
      </c>
    </row>
    <row r="354" spans="6:30" ht="24.75" customHeight="1">
      <c r="F354" s="107"/>
      <c r="G354" s="107"/>
      <c r="H354" s="107"/>
      <c r="I354" s="107"/>
      <c r="J354" s="107"/>
      <c r="K354" s="114">
        <f t="shared" si="72"/>
        <v>0</v>
      </c>
      <c r="L354" s="114">
        <f t="shared" si="73"/>
        <v>0</v>
      </c>
      <c r="M354" s="209">
        <f t="shared" si="71"/>
        <v>0</v>
      </c>
      <c r="N354" s="179"/>
      <c r="O354" s="194">
        <f t="shared" si="74"/>
        <v>0</v>
      </c>
      <c r="P354" s="184"/>
      <c r="Q354" s="115"/>
      <c r="R354" s="184"/>
      <c r="S354" s="113"/>
      <c r="T354" s="195">
        <f t="shared" si="75"/>
        <v>0</v>
      </c>
      <c r="U354" s="178" t="e">
        <f t="shared" si="76"/>
        <v>#DIV/0!</v>
      </c>
      <c r="V354" s="221">
        <f t="shared" si="77"/>
        <v>0</v>
      </c>
      <c r="W354" s="109" t="str">
        <f t="shared" si="78"/>
        <v/>
      </c>
      <c r="X354" s="109" t="str">
        <f t="shared" si="79"/>
        <v/>
      </c>
      <c r="Y354" s="109" t="str">
        <f t="shared" si="80"/>
        <v/>
      </c>
      <c r="Z354" s="109" t="str">
        <f t="shared" si="80"/>
        <v/>
      </c>
      <c r="AA354" s="202">
        <f t="shared" si="81"/>
        <v>0</v>
      </c>
      <c r="AB354" s="110">
        <f t="shared" si="82"/>
        <v>0</v>
      </c>
      <c r="AC354" s="110">
        <f t="shared" si="83"/>
        <v>0</v>
      </c>
      <c r="AD354" s="175" t="e">
        <f t="shared" si="84"/>
        <v>#DIV/0!</v>
      </c>
    </row>
    <row r="355" spans="6:30" ht="24.75" customHeight="1">
      <c r="F355" s="107"/>
      <c r="G355" s="107"/>
      <c r="H355" s="107"/>
      <c r="I355" s="107"/>
      <c r="J355" s="107"/>
      <c r="K355" s="114">
        <f t="shared" si="72"/>
        <v>0</v>
      </c>
      <c r="L355" s="114">
        <f t="shared" si="73"/>
        <v>0</v>
      </c>
      <c r="M355" s="209">
        <f t="shared" si="71"/>
        <v>0</v>
      </c>
      <c r="N355" s="179"/>
      <c r="O355" s="194">
        <f t="shared" si="74"/>
        <v>0</v>
      </c>
      <c r="P355" s="184"/>
      <c r="Q355" s="115"/>
      <c r="R355" s="184"/>
      <c r="S355" s="113"/>
      <c r="T355" s="195">
        <f t="shared" si="75"/>
        <v>0</v>
      </c>
      <c r="U355" s="178" t="e">
        <f t="shared" si="76"/>
        <v>#DIV/0!</v>
      </c>
      <c r="V355" s="221">
        <f t="shared" si="77"/>
        <v>0</v>
      </c>
      <c r="W355" s="109" t="str">
        <f t="shared" si="78"/>
        <v/>
      </c>
      <c r="X355" s="109" t="str">
        <f t="shared" si="79"/>
        <v/>
      </c>
      <c r="Y355" s="109" t="str">
        <f t="shared" si="80"/>
        <v/>
      </c>
      <c r="Z355" s="109" t="str">
        <f t="shared" si="80"/>
        <v/>
      </c>
      <c r="AA355" s="202">
        <f t="shared" si="81"/>
        <v>0</v>
      </c>
      <c r="AB355" s="110">
        <f t="shared" si="82"/>
        <v>0</v>
      </c>
      <c r="AC355" s="110">
        <f t="shared" si="83"/>
        <v>0</v>
      </c>
      <c r="AD355" s="175" t="e">
        <f t="shared" si="84"/>
        <v>#DIV/0!</v>
      </c>
    </row>
    <row r="356" spans="6:30" ht="24.75" customHeight="1">
      <c r="F356" s="107"/>
      <c r="G356" s="107"/>
      <c r="H356" s="107"/>
      <c r="I356" s="107"/>
      <c r="J356" s="107"/>
      <c r="K356" s="114">
        <f t="shared" si="72"/>
        <v>0</v>
      </c>
      <c r="L356" s="114">
        <f t="shared" si="73"/>
        <v>0</v>
      </c>
      <c r="M356" s="209">
        <f t="shared" si="71"/>
        <v>0</v>
      </c>
      <c r="N356" s="179"/>
      <c r="O356" s="194">
        <f t="shared" si="74"/>
        <v>0</v>
      </c>
      <c r="P356" s="184"/>
      <c r="Q356" s="115"/>
      <c r="R356" s="184"/>
      <c r="S356" s="113"/>
      <c r="T356" s="195">
        <f t="shared" si="75"/>
        <v>0</v>
      </c>
      <c r="U356" s="178" t="e">
        <f t="shared" si="76"/>
        <v>#DIV/0!</v>
      </c>
      <c r="V356" s="221">
        <f t="shared" si="77"/>
        <v>0</v>
      </c>
      <c r="W356" s="109" t="str">
        <f t="shared" si="78"/>
        <v/>
      </c>
      <c r="X356" s="109" t="str">
        <f t="shared" si="79"/>
        <v/>
      </c>
      <c r="Y356" s="109" t="str">
        <f t="shared" si="80"/>
        <v/>
      </c>
      <c r="Z356" s="109" t="str">
        <f t="shared" si="80"/>
        <v/>
      </c>
      <c r="AA356" s="202">
        <f t="shared" si="81"/>
        <v>0</v>
      </c>
      <c r="AB356" s="110">
        <f t="shared" si="82"/>
        <v>0</v>
      </c>
      <c r="AC356" s="110">
        <f t="shared" si="83"/>
        <v>0</v>
      </c>
      <c r="AD356" s="175" t="e">
        <f t="shared" si="84"/>
        <v>#DIV/0!</v>
      </c>
    </row>
    <row r="357" spans="6:30" ht="24.75" customHeight="1">
      <c r="F357" s="107"/>
      <c r="G357" s="107"/>
      <c r="H357" s="107"/>
      <c r="I357" s="107"/>
      <c r="J357" s="107"/>
      <c r="K357" s="114">
        <f t="shared" si="72"/>
        <v>0</v>
      </c>
      <c r="L357" s="114">
        <f t="shared" si="73"/>
        <v>0</v>
      </c>
      <c r="M357" s="209">
        <f t="shared" si="71"/>
        <v>0</v>
      </c>
      <c r="N357" s="179"/>
      <c r="O357" s="194">
        <f t="shared" si="74"/>
        <v>0</v>
      </c>
      <c r="P357" s="184"/>
      <c r="Q357" s="115"/>
      <c r="R357" s="184"/>
      <c r="S357" s="113"/>
      <c r="T357" s="195">
        <f t="shared" si="75"/>
        <v>0</v>
      </c>
      <c r="U357" s="178" t="e">
        <f t="shared" si="76"/>
        <v>#DIV/0!</v>
      </c>
      <c r="V357" s="221">
        <f t="shared" si="77"/>
        <v>0</v>
      </c>
      <c r="W357" s="109" t="str">
        <f t="shared" si="78"/>
        <v/>
      </c>
      <c r="X357" s="109" t="str">
        <f t="shared" si="79"/>
        <v/>
      </c>
      <c r="Y357" s="109" t="str">
        <f t="shared" si="80"/>
        <v/>
      </c>
      <c r="Z357" s="109" t="str">
        <f t="shared" si="80"/>
        <v/>
      </c>
      <c r="AA357" s="202">
        <f t="shared" si="81"/>
        <v>0</v>
      </c>
      <c r="AB357" s="110">
        <f t="shared" si="82"/>
        <v>0</v>
      </c>
      <c r="AC357" s="110">
        <f t="shared" si="83"/>
        <v>0</v>
      </c>
      <c r="AD357" s="175" t="e">
        <f t="shared" si="84"/>
        <v>#DIV/0!</v>
      </c>
    </row>
    <row r="358" spans="6:30" ht="24.75" customHeight="1">
      <c r="F358" s="107"/>
      <c r="G358" s="107"/>
      <c r="H358" s="107"/>
      <c r="I358" s="107"/>
      <c r="J358" s="107"/>
      <c r="K358" s="114">
        <f t="shared" si="72"/>
        <v>0</v>
      </c>
      <c r="L358" s="114">
        <f t="shared" si="73"/>
        <v>0</v>
      </c>
      <c r="M358" s="209">
        <f t="shared" si="71"/>
        <v>0</v>
      </c>
      <c r="N358" s="179"/>
      <c r="O358" s="194">
        <f t="shared" si="74"/>
        <v>0</v>
      </c>
      <c r="P358" s="184"/>
      <c r="Q358" s="115"/>
      <c r="R358" s="184"/>
      <c r="S358" s="113"/>
      <c r="T358" s="195">
        <f t="shared" si="75"/>
        <v>0</v>
      </c>
      <c r="U358" s="178" t="e">
        <f t="shared" si="76"/>
        <v>#DIV/0!</v>
      </c>
      <c r="V358" s="221">
        <f t="shared" si="77"/>
        <v>0</v>
      </c>
      <c r="W358" s="109" t="str">
        <f t="shared" si="78"/>
        <v/>
      </c>
      <c r="X358" s="109" t="str">
        <f t="shared" si="79"/>
        <v/>
      </c>
      <c r="Y358" s="109" t="str">
        <f t="shared" si="80"/>
        <v/>
      </c>
      <c r="Z358" s="109" t="str">
        <f t="shared" si="80"/>
        <v/>
      </c>
      <c r="AA358" s="202">
        <f t="shared" si="81"/>
        <v>0</v>
      </c>
      <c r="AB358" s="110">
        <f t="shared" si="82"/>
        <v>0</v>
      </c>
      <c r="AC358" s="110">
        <f t="shared" si="83"/>
        <v>0</v>
      </c>
      <c r="AD358" s="175" t="e">
        <f t="shared" si="84"/>
        <v>#DIV/0!</v>
      </c>
    </row>
    <row r="359" spans="6:30" ht="24.75" customHeight="1">
      <c r="F359" s="107"/>
      <c r="G359" s="107"/>
      <c r="H359" s="107"/>
      <c r="I359" s="107"/>
      <c r="J359" s="107"/>
      <c r="K359" s="114">
        <f t="shared" si="72"/>
        <v>0</v>
      </c>
      <c r="L359" s="114">
        <f t="shared" si="73"/>
        <v>0</v>
      </c>
      <c r="M359" s="209">
        <f t="shared" si="71"/>
        <v>0</v>
      </c>
      <c r="N359" s="179"/>
      <c r="O359" s="194">
        <f t="shared" si="74"/>
        <v>0</v>
      </c>
      <c r="P359" s="184"/>
      <c r="Q359" s="115"/>
      <c r="R359" s="184"/>
      <c r="S359" s="113"/>
      <c r="T359" s="195">
        <f t="shared" si="75"/>
        <v>0</v>
      </c>
      <c r="U359" s="178" t="e">
        <f t="shared" si="76"/>
        <v>#DIV/0!</v>
      </c>
      <c r="V359" s="221">
        <f t="shared" si="77"/>
        <v>0</v>
      </c>
      <c r="W359" s="109" t="str">
        <f t="shared" si="78"/>
        <v/>
      </c>
      <c r="X359" s="109" t="str">
        <f t="shared" si="79"/>
        <v/>
      </c>
      <c r="Y359" s="109" t="str">
        <f t="shared" si="80"/>
        <v/>
      </c>
      <c r="Z359" s="109" t="str">
        <f t="shared" si="80"/>
        <v/>
      </c>
      <c r="AA359" s="202">
        <f t="shared" si="81"/>
        <v>0</v>
      </c>
      <c r="AB359" s="110">
        <f t="shared" si="82"/>
        <v>0</v>
      </c>
      <c r="AC359" s="110">
        <f t="shared" si="83"/>
        <v>0</v>
      </c>
      <c r="AD359" s="175" t="e">
        <f t="shared" si="84"/>
        <v>#DIV/0!</v>
      </c>
    </row>
    <row r="360" spans="6:30" ht="24.75" customHeight="1">
      <c r="F360" s="107"/>
      <c r="G360" s="107"/>
      <c r="H360" s="107"/>
      <c r="I360" s="107"/>
      <c r="J360" s="107"/>
      <c r="K360" s="114">
        <f t="shared" si="72"/>
        <v>0</v>
      </c>
      <c r="L360" s="114">
        <f t="shared" si="73"/>
        <v>0</v>
      </c>
      <c r="M360" s="209">
        <f t="shared" si="71"/>
        <v>0</v>
      </c>
      <c r="N360" s="179"/>
      <c r="O360" s="194">
        <f t="shared" si="74"/>
        <v>0</v>
      </c>
      <c r="P360" s="184"/>
      <c r="Q360" s="115"/>
      <c r="R360" s="184"/>
      <c r="S360" s="113"/>
      <c r="T360" s="195">
        <f t="shared" si="75"/>
        <v>0</v>
      </c>
      <c r="U360" s="178" t="e">
        <f t="shared" si="76"/>
        <v>#DIV/0!</v>
      </c>
      <c r="V360" s="221">
        <f t="shared" si="77"/>
        <v>0</v>
      </c>
      <c r="W360" s="109" t="str">
        <f t="shared" si="78"/>
        <v/>
      </c>
      <c r="X360" s="109" t="str">
        <f t="shared" si="79"/>
        <v/>
      </c>
      <c r="Y360" s="109" t="str">
        <f t="shared" si="80"/>
        <v/>
      </c>
      <c r="Z360" s="109" t="str">
        <f t="shared" si="80"/>
        <v/>
      </c>
      <c r="AA360" s="202">
        <f t="shared" si="81"/>
        <v>0</v>
      </c>
      <c r="AB360" s="110">
        <f t="shared" si="82"/>
        <v>0</v>
      </c>
      <c r="AC360" s="110">
        <f t="shared" si="83"/>
        <v>0</v>
      </c>
      <c r="AD360" s="175" t="e">
        <f t="shared" si="84"/>
        <v>#DIV/0!</v>
      </c>
    </row>
    <row r="361" spans="6:30" ht="24.75" customHeight="1">
      <c r="F361" s="107"/>
      <c r="G361" s="107"/>
      <c r="H361" s="107"/>
      <c r="I361" s="107"/>
      <c r="J361" s="107"/>
      <c r="K361" s="114">
        <f t="shared" si="72"/>
        <v>0</v>
      </c>
      <c r="L361" s="114">
        <f t="shared" si="73"/>
        <v>0</v>
      </c>
      <c r="M361" s="209">
        <f t="shared" si="71"/>
        <v>0</v>
      </c>
      <c r="N361" s="179"/>
      <c r="O361" s="194">
        <f t="shared" si="74"/>
        <v>0</v>
      </c>
      <c r="P361" s="184"/>
      <c r="Q361" s="115"/>
      <c r="R361" s="184"/>
      <c r="S361" s="113"/>
      <c r="T361" s="195">
        <f t="shared" si="75"/>
        <v>0</v>
      </c>
      <c r="U361" s="178" t="e">
        <f t="shared" si="76"/>
        <v>#DIV/0!</v>
      </c>
      <c r="V361" s="221">
        <f t="shared" si="77"/>
        <v>0</v>
      </c>
      <c r="W361" s="109" t="str">
        <f t="shared" si="78"/>
        <v/>
      </c>
      <c r="X361" s="109" t="str">
        <f t="shared" si="79"/>
        <v/>
      </c>
      <c r="Y361" s="109" t="str">
        <f t="shared" si="80"/>
        <v/>
      </c>
      <c r="Z361" s="109" t="str">
        <f t="shared" si="80"/>
        <v/>
      </c>
      <c r="AA361" s="202">
        <f t="shared" si="81"/>
        <v>0</v>
      </c>
      <c r="AB361" s="110">
        <f t="shared" si="82"/>
        <v>0</v>
      </c>
      <c r="AC361" s="110">
        <f t="shared" si="83"/>
        <v>0</v>
      </c>
      <c r="AD361" s="175" t="e">
        <f t="shared" si="84"/>
        <v>#DIV/0!</v>
      </c>
    </row>
    <row r="362" spans="6:30" ht="24.75" customHeight="1">
      <c r="F362" s="107"/>
      <c r="G362" s="107"/>
      <c r="H362" s="107"/>
      <c r="I362" s="107"/>
      <c r="J362" s="107"/>
      <c r="K362" s="114">
        <f t="shared" si="72"/>
        <v>0</v>
      </c>
      <c r="L362" s="114">
        <f t="shared" si="73"/>
        <v>0</v>
      </c>
      <c r="M362" s="209">
        <f t="shared" si="71"/>
        <v>0</v>
      </c>
      <c r="N362" s="179"/>
      <c r="O362" s="194">
        <f t="shared" si="74"/>
        <v>0</v>
      </c>
      <c r="P362" s="184"/>
      <c r="Q362" s="115"/>
      <c r="R362" s="184"/>
      <c r="S362" s="113"/>
      <c r="T362" s="195">
        <f t="shared" si="75"/>
        <v>0</v>
      </c>
      <c r="U362" s="178" t="e">
        <f t="shared" si="76"/>
        <v>#DIV/0!</v>
      </c>
      <c r="V362" s="221">
        <f t="shared" si="77"/>
        <v>0</v>
      </c>
      <c r="W362" s="109" t="str">
        <f t="shared" si="78"/>
        <v/>
      </c>
      <c r="X362" s="109" t="str">
        <f t="shared" si="79"/>
        <v/>
      </c>
      <c r="Y362" s="109" t="str">
        <f t="shared" si="80"/>
        <v/>
      </c>
      <c r="Z362" s="109" t="str">
        <f t="shared" si="80"/>
        <v/>
      </c>
      <c r="AA362" s="202">
        <f t="shared" si="81"/>
        <v>0</v>
      </c>
      <c r="AB362" s="110">
        <f t="shared" si="82"/>
        <v>0</v>
      </c>
      <c r="AC362" s="110">
        <f t="shared" si="83"/>
        <v>0</v>
      </c>
      <c r="AD362" s="175" t="e">
        <f t="shared" si="84"/>
        <v>#DIV/0!</v>
      </c>
    </row>
    <row r="363" spans="6:30" ht="24.75" customHeight="1">
      <c r="F363" s="107"/>
      <c r="G363" s="107"/>
      <c r="H363" s="107"/>
      <c r="I363" s="107"/>
      <c r="J363" s="107"/>
      <c r="K363" s="114">
        <f t="shared" si="72"/>
        <v>0</v>
      </c>
      <c r="L363" s="114">
        <f t="shared" si="73"/>
        <v>0</v>
      </c>
      <c r="M363" s="209">
        <f t="shared" si="71"/>
        <v>0</v>
      </c>
      <c r="N363" s="179"/>
      <c r="O363" s="194">
        <f t="shared" si="74"/>
        <v>0</v>
      </c>
      <c r="P363" s="184"/>
      <c r="Q363" s="115"/>
      <c r="R363" s="184"/>
      <c r="S363" s="113"/>
      <c r="T363" s="195">
        <f t="shared" si="75"/>
        <v>0</v>
      </c>
      <c r="U363" s="178" t="e">
        <f t="shared" si="76"/>
        <v>#DIV/0!</v>
      </c>
      <c r="V363" s="221">
        <f t="shared" si="77"/>
        <v>0</v>
      </c>
      <c r="W363" s="109" t="str">
        <f t="shared" si="78"/>
        <v/>
      </c>
      <c r="X363" s="109" t="str">
        <f t="shared" si="79"/>
        <v/>
      </c>
      <c r="Y363" s="109" t="str">
        <f t="shared" si="80"/>
        <v/>
      </c>
      <c r="Z363" s="109" t="str">
        <f t="shared" si="80"/>
        <v/>
      </c>
      <c r="AA363" s="202">
        <f t="shared" si="81"/>
        <v>0</v>
      </c>
      <c r="AB363" s="110">
        <f t="shared" si="82"/>
        <v>0</v>
      </c>
      <c r="AC363" s="110">
        <f t="shared" si="83"/>
        <v>0</v>
      </c>
      <c r="AD363" s="175" t="e">
        <f t="shared" si="84"/>
        <v>#DIV/0!</v>
      </c>
    </row>
    <row r="364" spans="6:30" ht="24.75" customHeight="1">
      <c r="F364" s="107"/>
      <c r="G364" s="107"/>
      <c r="H364" s="107"/>
      <c r="I364" s="107"/>
      <c r="J364" s="107"/>
      <c r="K364" s="114">
        <f t="shared" si="72"/>
        <v>0</v>
      </c>
      <c r="L364" s="114">
        <f t="shared" si="73"/>
        <v>0</v>
      </c>
      <c r="M364" s="209">
        <f t="shared" si="71"/>
        <v>0</v>
      </c>
      <c r="N364" s="179"/>
      <c r="O364" s="194">
        <f t="shared" si="74"/>
        <v>0</v>
      </c>
      <c r="P364" s="184"/>
      <c r="Q364" s="115"/>
      <c r="R364" s="184"/>
      <c r="S364" s="113"/>
      <c r="T364" s="195">
        <f t="shared" si="75"/>
        <v>0</v>
      </c>
      <c r="U364" s="178" t="e">
        <f t="shared" si="76"/>
        <v>#DIV/0!</v>
      </c>
      <c r="V364" s="221">
        <f t="shared" si="77"/>
        <v>0</v>
      </c>
      <c r="W364" s="109" t="str">
        <f t="shared" si="78"/>
        <v/>
      </c>
      <c r="X364" s="109" t="str">
        <f t="shared" si="79"/>
        <v/>
      </c>
      <c r="Y364" s="109" t="str">
        <f t="shared" si="80"/>
        <v/>
      </c>
      <c r="Z364" s="109" t="str">
        <f t="shared" si="80"/>
        <v/>
      </c>
      <c r="AA364" s="202">
        <f t="shared" si="81"/>
        <v>0</v>
      </c>
      <c r="AB364" s="110">
        <f t="shared" si="82"/>
        <v>0</v>
      </c>
      <c r="AC364" s="110">
        <f t="shared" si="83"/>
        <v>0</v>
      </c>
      <c r="AD364" s="175" t="e">
        <f t="shared" si="84"/>
        <v>#DIV/0!</v>
      </c>
    </row>
    <row r="365" spans="6:30" ht="24.75" customHeight="1">
      <c r="F365" s="107"/>
      <c r="G365" s="107"/>
      <c r="H365" s="107"/>
      <c r="I365" s="107"/>
      <c r="J365" s="107"/>
      <c r="K365" s="114">
        <f t="shared" si="72"/>
        <v>0</v>
      </c>
      <c r="L365" s="114">
        <f t="shared" si="73"/>
        <v>0</v>
      </c>
      <c r="M365" s="209">
        <f t="shared" si="71"/>
        <v>0</v>
      </c>
      <c r="N365" s="179"/>
      <c r="O365" s="194">
        <f t="shared" si="74"/>
        <v>0</v>
      </c>
      <c r="P365" s="184"/>
      <c r="Q365" s="115"/>
      <c r="R365" s="184"/>
      <c r="S365" s="113"/>
      <c r="T365" s="195">
        <f t="shared" si="75"/>
        <v>0</v>
      </c>
      <c r="U365" s="178" t="e">
        <f t="shared" si="76"/>
        <v>#DIV/0!</v>
      </c>
      <c r="V365" s="221">
        <f t="shared" si="77"/>
        <v>0</v>
      </c>
      <c r="W365" s="109" t="str">
        <f t="shared" si="78"/>
        <v/>
      </c>
      <c r="X365" s="109" t="str">
        <f t="shared" si="79"/>
        <v/>
      </c>
      <c r="Y365" s="109" t="str">
        <f t="shared" si="80"/>
        <v/>
      </c>
      <c r="Z365" s="109" t="str">
        <f t="shared" si="80"/>
        <v/>
      </c>
      <c r="AA365" s="202">
        <f t="shared" si="81"/>
        <v>0</v>
      </c>
      <c r="AB365" s="110">
        <f t="shared" si="82"/>
        <v>0</v>
      </c>
      <c r="AC365" s="110">
        <f t="shared" si="83"/>
        <v>0</v>
      </c>
      <c r="AD365" s="175" t="e">
        <f t="shared" si="84"/>
        <v>#DIV/0!</v>
      </c>
    </row>
    <row r="366" spans="6:30" ht="24.75" customHeight="1">
      <c r="F366" s="107"/>
      <c r="G366" s="107"/>
      <c r="H366" s="107"/>
      <c r="I366" s="107"/>
      <c r="J366" s="107"/>
      <c r="K366" s="114">
        <f t="shared" si="72"/>
        <v>0</v>
      </c>
      <c r="L366" s="114">
        <f t="shared" si="73"/>
        <v>0</v>
      </c>
      <c r="M366" s="209">
        <f t="shared" si="71"/>
        <v>0</v>
      </c>
      <c r="N366" s="179"/>
      <c r="O366" s="194">
        <f t="shared" si="74"/>
        <v>0</v>
      </c>
      <c r="P366" s="184"/>
      <c r="Q366" s="115"/>
      <c r="R366" s="184"/>
      <c r="S366" s="113"/>
      <c r="T366" s="195">
        <f t="shared" si="75"/>
        <v>0</v>
      </c>
      <c r="U366" s="178" t="e">
        <f t="shared" si="76"/>
        <v>#DIV/0!</v>
      </c>
      <c r="V366" s="221">
        <f t="shared" si="77"/>
        <v>0</v>
      </c>
      <c r="W366" s="109" t="str">
        <f t="shared" si="78"/>
        <v/>
      </c>
      <c r="X366" s="109" t="str">
        <f t="shared" si="79"/>
        <v/>
      </c>
      <c r="Y366" s="109" t="str">
        <f t="shared" si="80"/>
        <v/>
      </c>
      <c r="Z366" s="109" t="str">
        <f t="shared" si="80"/>
        <v/>
      </c>
      <c r="AA366" s="202">
        <f t="shared" si="81"/>
        <v>0</v>
      </c>
      <c r="AB366" s="110">
        <f t="shared" si="82"/>
        <v>0</v>
      </c>
      <c r="AC366" s="110">
        <f t="shared" si="83"/>
        <v>0</v>
      </c>
      <c r="AD366" s="175" t="e">
        <f t="shared" si="84"/>
        <v>#DIV/0!</v>
      </c>
    </row>
    <row r="367" spans="6:30" ht="24.75" customHeight="1">
      <c r="F367" s="107"/>
      <c r="G367" s="107"/>
      <c r="H367" s="107"/>
      <c r="I367" s="107"/>
      <c r="J367" s="107"/>
      <c r="K367" s="114">
        <f t="shared" si="72"/>
        <v>0</v>
      </c>
      <c r="L367" s="114">
        <f t="shared" si="73"/>
        <v>0</v>
      </c>
      <c r="M367" s="209">
        <f t="shared" si="71"/>
        <v>0</v>
      </c>
      <c r="N367" s="179"/>
      <c r="O367" s="194">
        <f t="shared" si="74"/>
        <v>0</v>
      </c>
      <c r="P367" s="184"/>
      <c r="Q367" s="115"/>
      <c r="R367" s="184"/>
      <c r="S367" s="113"/>
      <c r="T367" s="195">
        <f t="shared" si="75"/>
        <v>0</v>
      </c>
      <c r="U367" s="178" t="e">
        <f t="shared" si="76"/>
        <v>#DIV/0!</v>
      </c>
      <c r="V367" s="221">
        <f t="shared" si="77"/>
        <v>0</v>
      </c>
      <c r="W367" s="109" t="str">
        <f t="shared" si="78"/>
        <v/>
      </c>
      <c r="X367" s="109" t="str">
        <f t="shared" si="79"/>
        <v/>
      </c>
      <c r="Y367" s="109" t="str">
        <f t="shared" si="80"/>
        <v/>
      </c>
      <c r="Z367" s="109" t="str">
        <f t="shared" si="80"/>
        <v/>
      </c>
      <c r="AA367" s="202">
        <f t="shared" si="81"/>
        <v>0</v>
      </c>
      <c r="AB367" s="110">
        <f t="shared" si="82"/>
        <v>0</v>
      </c>
      <c r="AC367" s="110">
        <f t="shared" si="83"/>
        <v>0</v>
      </c>
      <c r="AD367" s="175" t="e">
        <f t="shared" si="84"/>
        <v>#DIV/0!</v>
      </c>
    </row>
    <row r="368" spans="6:30" ht="24.75" customHeight="1">
      <c r="F368" s="107"/>
      <c r="G368" s="107"/>
      <c r="H368" s="107"/>
      <c r="I368" s="107"/>
      <c r="J368" s="107"/>
      <c r="K368" s="114">
        <f t="shared" si="72"/>
        <v>0</v>
      </c>
      <c r="L368" s="114">
        <f t="shared" si="73"/>
        <v>0</v>
      </c>
      <c r="M368" s="209">
        <f t="shared" si="71"/>
        <v>0</v>
      </c>
      <c r="N368" s="179"/>
      <c r="O368" s="194">
        <f t="shared" si="74"/>
        <v>0</v>
      </c>
      <c r="P368" s="184"/>
      <c r="Q368" s="115"/>
      <c r="R368" s="184"/>
      <c r="S368" s="113"/>
      <c r="T368" s="195">
        <f t="shared" si="75"/>
        <v>0</v>
      </c>
      <c r="U368" s="178" t="e">
        <f t="shared" si="76"/>
        <v>#DIV/0!</v>
      </c>
      <c r="V368" s="221">
        <f t="shared" si="77"/>
        <v>0</v>
      </c>
      <c r="W368" s="109" t="str">
        <f t="shared" si="78"/>
        <v/>
      </c>
      <c r="X368" s="109" t="str">
        <f t="shared" si="79"/>
        <v/>
      </c>
      <c r="Y368" s="109" t="str">
        <f t="shared" si="80"/>
        <v/>
      </c>
      <c r="Z368" s="109" t="str">
        <f t="shared" si="80"/>
        <v/>
      </c>
      <c r="AA368" s="202">
        <f t="shared" si="81"/>
        <v>0</v>
      </c>
      <c r="AB368" s="110">
        <f t="shared" si="82"/>
        <v>0</v>
      </c>
      <c r="AC368" s="110">
        <f t="shared" si="83"/>
        <v>0</v>
      </c>
      <c r="AD368" s="175" t="e">
        <f t="shared" si="84"/>
        <v>#DIV/0!</v>
      </c>
    </row>
    <row r="369" spans="6:30" ht="24.75" customHeight="1">
      <c r="F369" s="107"/>
      <c r="G369" s="107"/>
      <c r="H369" s="107"/>
      <c r="I369" s="107"/>
      <c r="J369" s="107"/>
      <c r="K369" s="114">
        <f t="shared" si="72"/>
        <v>0</v>
      </c>
      <c r="L369" s="114">
        <f t="shared" si="73"/>
        <v>0</v>
      </c>
      <c r="M369" s="209">
        <f t="shared" si="71"/>
        <v>0</v>
      </c>
      <c r="N369" s="179"/>
      <c r="O369" s="194">
        <f t="shared" si="74"/>
        <v>0</v>
      </c>
      <c r="P369" s="184"/>
      <c r="Q369" s="115"/>
      <c r="R369" s="184"/>
      <c r="S369" s="113"/>
      <c r="T369" s="195">
        <f t="shared" si="75"/>
        <v>0</v>
      </c>
      <c r="U369" s="178" t="e">
        <f t="shared" si="76"/>
        <v>#DIV/0!</v>
      </c>
      <c r="V369" s="221">
        <f t="shared" si="77"/>
        <v>0</v>
      </c>
      <c r="W369" s="109" t="str">
        <f t="shared" si="78"/>
        <v/>
      </c>
      <c r="X369" s="109" t="str">
        <f t="shared" si="79"/>
        <v/>
      </c>
      <c r="Y369" s="109" t="str">
        <f t="shared" si="80"/>
        <v/>
      </c>
      <c r="Z369" s="109" t="str">
        <f t="shared" si="80"/>
        <v/>
      </c>
      <c r="AA369" s="202">
        <f t="shared" si="81"/>
        <v>0</v>
      </c>
      <c r="AB369" s="110">
        <f t="shared" si="82"/>
        <v>0</v>
      </c>
      <c r="AC369" s="110">
        <f t="shared" si="83"/>
        <v>0</v>
      </c>
      <c r="AD369" s="175" t="e">
        <f t="shared" si="84"/>
        <v>#DIV/0!</v>
      </c>
    </row>
    <row r="370" spans="6:30" ht="24.75" customHeight="1">
      <c r="F370" s="107"/>
      <c r="G370" s="107"/>
      <c r="H370" s="107"/>
      <c r="I370" s="107"/>
      <c r="J370" s="107"/>
      <c r="K370" s="114">
        <f t="shared" si="72"/>
        <v>0</v>
      </c>
      <c r="L370" s="114">
        <f t="shared" si="73"/>
        <v>0</v>
      </c>
      <c r="M370" s="209">
        <f t="shared" si="71"/>
        <v>0</v>
      </c>
      <c r="N370" s="179"/>
      <c r="O370" s="194">
        <f t="shared" si="74"/>
        <v>0</v>
      </c>
      <c r="P370" s="184"/>
      <c r="Q370" s="115"/>
      <c r="R370" s="184"/>
      <c r="S370" s="113"/>
      <c r="T370" s="195">
        <f t="shared" si="75"/>
        <v>0</v>
      </c>
      <c r="U370" s="178" t="e">
        <f t="shared" si="76"/>
        <v>#DIV/0!</v>
      </c>
      <c r="V370" s="221">
        <f t="shared" si="77"/>
        <v>0</v>
      </c>
      <c r="W370" s="109" t="str">
        <f t="shared" si="78"/>
        <v/>
      </c>
      <c r="X370" s="109" t="str">
        <f t="shared" si="79"/>
        <v/>
      </c>
      <c r="Y370" s="109" t="str">
        <f t="shared" si="80"/>
        <v/>
      </c>
      <c r="Z370" s="109" t="str">
        <f t="shared" si="80"/>
        <v/>
      </c>
      <c r="AA370" s="202">
        <f t="shared" si="81"/>
        <v>0</v>
      </c>
      <c r="AB370" s="110">
        <f t="shared" si="82"/>
        <v>0</v>
      </c>
      <c r="AC370" s="110">
        <f t="shared" si="83"/>
        <v>0</v>
      </c>
      <c r="AD370" s="175" t="e">
        <f t="shared" si="84"/>
        <v>#DIV/0!</v>
      </c>
    </row>
    <row r="371" spans="6:30" ht="24.75" customHeight="1">
      <c r="F371" s="107"/>
      <c r="G371" s="107"/>
      <c r="H371" s="107"/>
      <c r="I371" s="107"/>
      <c r="J371" s="107"/>
      <c r="K371" s="114">
        <f t="shared" si="72"/>
        <v>0</v>
      </c>
      <c r="L371" s="114">
        <f t="shared" si="73"/>
        <v>0</v>
      </c>
      <c r="M371" s="209">
        <f t="shared" si="71"/>
        <v>0</v>
      </c>
      <c r="N371" s="179"/>
      <c r="O371" s="194">
        <f t="shared" si="74"/>
        <v>0</v>
      </c>
      <c r="P371" s="184"/>
      <c r="Q371" s="115"/>
      <c r="R371" s="184"/>
      <c r="S371" s="113"/>
      <c r="T371" s="195">
        <f t="shared" si="75"/>
        <v>0</v>
      </c>
      <c r="U371" s="178" t="e">
        <f t="shared" si="76"/>
        <v>#DIV/0!</v>
      </c>
      <c r="V371" s="221">
        <f t="shared" si="77"/>
        <v>0</v>
      </c>
      <c r="W371" s="109" t="str">
        <f t="shared" si="78"/>
        <v/>
      </c>
      <c r="X371" s="109" t="str">
        <f t="shared" si="79"/>
        <v/>
      </c>
      <c r="Y371" s="109" t="str">
        <f t="shared" si="80"/>
        <v/>
      </c>
      <c r="Z371" s="109" t="str">
        <f t="shared" si="80"/>
        <v/>
      </c>
      <c r="AA371" s="202">
        <f t="shared" si="81"/>
        <v>0</v>
      </c>
      <c r="AB371" s="110">
        <f t="shared" si="82"/>
        <v>0</v>
      </c>
      <c r="AC371" s="110">
        <f t="shared" si="83"/>
        <v>0</v>
      </c>
      <c r="AD371" s="175" t="e">
        <f t="shared" si="84"/>
        <v>#DIV/0!</v>
      </c>
    </row>
    <row r="372" spans="6:30" ht="24.75" customHeight="1">
      <c r="F372" s="107"/>
      <c r="G372" s="107"/>
      <c r="H372" s="107"/>
      <c r="I372" s="107"/>
      <c r="J372" s="107"/>
      <c r="K372" s="114">
        <f t="shared" si="72"/>
        <v>0</v>
      </c>
      <c r="L372" s="114">
        <f t="shared" si="73"/>
        <v>0</v>
      </c>
      <c r="M372" s="209">
        <f t="shared" si="71"/>
        <v>0</v>
      </c>
      <c r="N372" s="179"/>
      <c r="O372" s="194">
        <f t="shared" si="74"/>
        <v>0</v>
      </c>
      <c r="P372" s="184"/>
      <c r="Q372" s="115"/>
      <c r="R372" s="184"/>
      <c r="S372" s="113"/>
      <c r="T372" s="195">
        <f t="shared" si="75"/>
        <v>0</v>
      </c>
      <c r="U372" s="178" t="e">
        <f t="shared" si="76"/>
        <v>#DIV/0!</v>
      </c>
      <c r="V372" s="221">
        <f t="shared" si="77"/>
        <v>0</v>
      </c>
      <c r="W372" s="109" t="str">
        <f t="shared" si="78"/>
        <v/>
      </c>
      <c r="X372" s="109" t="str">
        <f t="shared" si="79"/>
        <v/>
      </c>
      <c r="Y372" s="109" t="str">
        <f t="shared" si="80"/>
        <v/>
      </c>
      <c r="Z372" s="109" t="str">
        <f t="shared" si="80"/>
        <v/>
      </c>
      <c r="AA372" s="202">
        <f t="shared" si="81"/>
        <v>0</v>
      </c>
      <c r="AB372" s="110">
        <f t="shared" si="82"/>
        <v>0</v>
      </c>
      <c r="AC372" s="110">
        <f t="shared" si="83"/>
        <v>0</v>
      </c>
      <c r="AD372" s="175" t="e">
        <f t="shared" si="84"/>
        <v>#DIV/0!</v>
      </c>
    </row>
    <row r="373" spans="6:30" ht="24.75" customHeight="1">
      <c r="F373" s="107"/>
      <c r="G373" s="107"/>
      <c r="H373" s="107"/>
      <c r="I373" s="107"/>
      <c r="J373" s="107"/>
      <c r="K373" s="114">
        <f t="shared" si="72"/>
        <v>0</v>
      </c>
      <c r="L373" s="114">
        <f t="shared" si="73"/>
        <v>0</v>
      </c>
      <c r="M373" s="209">
        <f t="shared" si="71"/>
        <v>0</v>
      </c>
      <c r="N373" s="179"/>
      <c r="O373" s="194">
        <f t="shared" si="74"/>
        <v>0</v>
      </c>
      <c r="P373" s="184"/>
      <c r="Q373" s="115"/>
      <c r="R373" s="184"/>
      <c r="S373" s="113"/>
      <c r="T373" s="195">
        <f t="shared" si="75"/>
        <v>0</v>
      </c>
      <c r="U373" s="178" t="e">
        <f t="shared" si="76"/>
        <v>#DIV/0!</v>
      </c>
      <c r="V373" s="221">
        <f t="shared" si="77"/>
        <v>0</v>
      </c>
      <c r="W373" s="109" t="str">
        <f t="shared" si="78"/>
        <v/>
      </c>
      <c r="X373" s="109" t="str">
        <f t="shared" si="79"/>
        <v/>
      </c>
      <c r="Y373" s="109" t="str">
        <f t="shared" si="80"/>
        <v/>
      </c>
      <c r="Z373" s="109" t="str">
        <f t="shared" si="80"/>
        <v/>
      </c>
      <c r="AA373" s="202">
        <f t="shared" si="81"/>
        <v>0</v>
      </c>
      <c r="AB373" s="110">
        <f t="shared" si="82"/>
        <v>0</v>
      </c>
      <c r="AC373" s="110">
        <f t="shared" si="83"/>
        <v>0</v>
      </c>
      <c r="AD373" s="175" t="e">
        <f t="shared" si="84"/>
        <v>#DIV/0!</v>
      </c>
    </row>
    <row r="374" spans="6:30" ht="24.75" customHeight="1">
      <c r="F374" s="107"/>
      <c r="G374" s="107"/>
      <c r="H374" s="107"/>
      <c r="I374" s="107"/>
      <c r="J374" s="107"/>
      <c r="K374" s="114">
        <f t="shared" si="72"/>
        <v>0</v>
      </c>
      <c r="L374" s="114">
        <f t="shared" si="73"/>
        <v>0</v>
      </c>
      <c r="M374" s="209">
        <f t="shared" si="71"/>
        <v>0</v>
      </c>
      <c r="N374" s="179"/>
      <c r="O374" s="194">
        <f t="shared" si="74"/>
        <v>0</v>
      </c>
      <c r="P374" s="184"/>
      <c r="Q374" s="115"/>
      <c r="R374" s="184"/>
      <c r="S374" s="113"/>
      <c r="T374" s="195">
        <f t="shared" si="75"/>
        <v>0</v>
      </c>
      <c r="U374" s="178" t="e">
        <f t="shared" si="76"/>
        <v>#DIV/0!</v>
      </c>
      <c r="V374" s="221">
        <f t="shared" si="77"/>
        <v>0</v>
      </c>
      <c r="W374" s="109" t="str">
        <f t="shared" si="78"/>
        <v/>
      </c>
      <c r="X374" s="109" t="str">
        <f t="shared" si="79"/>
        <v/>
      </c>
      <c r="Y374" s="109" t="str">
        <f t="shared" si="80"/>
        <v/>
      </c>
      <c r="Z374" s="109" t="str">
        <f t="shared" si="80"/>
        <v/>
      </c>
      <c r="AA374" s="202">
        <f t="shared" si="81"/>
        <v>0</v>
      </c>
      <c r="AB374" s="110">
        <f t="shared" si="82"/>
        <v>0</v>
      </c>
      <c r="AC374" s="110">
        <f t="shared" si="83"/>
        <v>0</v>
      </c>
      <c r="AD374" s="175" t="e">
        <f t="shared" si="84"/>
        <v>#DIV/0!</v>
      </c>
    </row>
    <row r="375" spans="6:30" ht="24.75" customHeight="1">
      <c r="F375" s="107"/>
      <c r="G375" s="107"/>
      <c r="H375" s="107"/>
      <c r="I375" s="107"/>
      <c r="J375" s="107"/>
      <c r="K375" s="114">
        <f t="shared" si="72"/>
        <v>0</v>
      </c>
      <c r="L375" s="114">
        <f t="shared" si="73"/>
        <v>0</v>
      </c>
      <c r="M375" s="209">
        <f t="shared" si="71"/>
        <v>0</v>
      </c>
      <c r="N375" s="179"/>
      <c r="O375" s="194">
        <f t="shared" si="74"/>
        <v>0</v>
      </c>
      <c r="P375" s="184"/>
      <c r="Q375" s="115"/>
      <c r="R375" s="184"/>
      <c r="S375" s="113"/>
      <c r="T375" s="195">
        <f t="shared" si="75"/>
        <v>0</v>
      </c>
      <c r="U375" s="178" t="e">
        <f t="shared" si="76"/>
        <v>#DIV/0!</v>
      </c>
      <c r="V375" s="221">
        <f t="shared" si="77"/>
        <v>0</v>
      </c>
      <c r="W375" s="109" t="str">
        <f t="shared" si="78"/>
        <v/>
      </c>
      <c r="X375" s="109" t="str">
        <f t="shared" si="79"/>
        <v/>
      </c>
      <c r="Y375" s="109" t="str">
        <f t="shared" si="80"/>
        <v/>
      </c>
      <c r="Z375" s="109" t="str">
        <f t="shared" si="80"/>
        <v/>
      </c>
      <c r="AA375" s="202">
        <f t="shared" si="81"/>
        <v>0</v>
      </c>
      <c r="AB375" s="110">
        <f t="shared" si="82"/>
        <v>0</v>
      </c>
      <c r="AC375" s="110">
        <f t="shared" si="83"/>
        <v>0</v>
      </c>
      <c r="AD375" s="175" t="e">
        <f t="shared" si="84"/>
        <v>#DIV/0!</v>
      </c>
    </row>
    <row r="376" spans="6:30" ht="24.75" customHeight="1">
      <c r="F376" s="107"/>
      <c r="G376" s="107"/>
      <c r="H376" s="107"/>
      <c r="I376" s="107"/>
      <c r="J376" s="107"/>
      <c r="K376" s="114">
        <f t="shared" si="72"/>
        <v>0</v>
      </c>
      <c r="L376" s="114">
        <f t="shared" si="73"/>
        <v>0</v>
      </c>
      <c r="M376" s="209">
        <f t="shared" si="71"/>
        <v>0</v>
      </c>
      <c r="N376" s="179"/>
      <c r="O376" s="194">
        <f t="shared" si="74"/>
        <v>0</v>
      </c>
      <c r="P376" s="184"/>
      <c r="Q376" s="115"/>
      <c r="R376" s="184"/>
      <c r="S376" s="113"/>
      <c r="T376" s="195">
        <f t="shared" si="75"/>
        <v>0</v>
      </c>
      <c r="U376" s="178" t="e">
        <f t="shared" si="76"/>
        <v>#DIV/0!</v>
      </c>
      <c r="V376" s="221">
        <f t="shared" si="77"/>
        <v>0</v>
      </c>
      <c r="W376" s="109" t="str">
        <f t="shared" si="78"/>
        <v/>
      </c>
      <c r="X376" s="109" t="str">
        <f t="shared" si="79"/>
        <v/>
      </c>
      <c r="Y376" s="109" t="str">
        <f t="shared" si="80"/>
        <v/>
      </c>
      <c r="Z376" s="109" t="str">
        <f t="shared" si="80"/>
        <v/>
      </c>
      <c r="AA376" s="202">
        <f t="shared" si="81"/>
        <v>0</v>
      </c>
      <c r="AB376" s="110">
        <f t="shared" si="82"/>
        <v>0</v>
      </c>
      <c r="AC376" s="110">
        <f t="shared" si="83"/>
        <v>0</v>
      </c>
      <c r="AD376" s="175" t="e">
        <f t="shared" si="84"/>
        <v>#DIV/0!</v>
      </c>
    </row>
    <row r="377" spans="6:30" ht="24.75" customHeight="1">
      <c r="F377" s="107"/>
      <c r="G377" s="107"/>
      <c r="H377" s="107"/>
      <c r="I377" s="107"/>
      <c r="J377" s="107"/>
      <c r="K377" s="114">
        <f t="shared" si="72"/>
        <v>0</v>
      </c>
      <c r="L377" s="114">
        <f t="shared" si="73"/>
        <v>0</v>
      </c>
      <c r="M377" s="209">
        <f t="shared" si="71"/>
        <v>0</v>
      </c>
      <c r="N377" s="179"/>
      <c r="O377" s="194">
        <f t="shared" si="74"/>
        <v>0</v>
      </c>
      <c r="P377" s="184"/>
      <c r="Q377" s="115"/>
      <c r="R377" s="184"/>
      <c r="S377" s="113"/>
      <c r="T377" s="195">
        <f t="shared" si="75"/>
        <v>0</v>
      </c>
      <c r="U377" s="178" t="e">
        <f t="shared" si="76"/>
        <v>#DIV/0!</v>
      </c>
      <c r="V377" s="221">
        <f t="shared" si="77"/>
        <v>0</v>
      </c>
      <c r="W377" s="109" t="str">
        <f t="shared" si="78"/>
        <v/>
      </c>
      <c r="X377" s="109" t="str">
        <f t="shared" si="79"/>
        <v/>
      </c>
      <c r="Y377" s="109" t="str">
        <f t="shared" si="80"/>
        <v/>
      </c>
      <c r="Z377" s="109" t="str">
        <f t="shared" si="80"/>
        <v/>
      </c>
      <c r="AA377" s="202">
        <f t="shared" si="81"/>
        <v>0</v>
      </c>
      <c r="AB377" s="110">
        <f t="shared" si="82"/>
        <v>0</v>
      </c>
      <c r="AC377" s="110">
        <f t="shared" si="83"/>
        <v>0</v>
      </c>
      <c r="AD377" s="175" t="e">
        <f t="shared" si="84"/>
        <v>#DIV/0!</v>
      </c>
    </row>
    <row r="378" spans="6:30" ht="24.75" customHeight="1">
      <c r="F378" s="107"/>
      <c r="G378" s="107"/>
      <c r="H378" s="107"/>
      <c r="I378" s="107"/>
      <c r="J378" s="107"/>
      <c r="K378" s="114">
        <f t="shared" si="72"/>
        <v>0</v>
      </c>
      <c r="L378" s="114">
        <f t="shared" si="73"/>
        <v>0</v>
      </c>
      <c r="M378" s="209">
        <f t="shared" si="71"/>
        <v>0</v>
      </c>
      <c r="N378" s="179"/>
      <c r="O378" s="194">
        <f t="shared" si="74"/>
        <v>0</v>
      </c>
      <c r="P378" s="184"/>
      <c r="Q378" s="115"/>
      <c r="R378" s="184"/>
      <c r="S378" s="113"/>
      <c r="T378" s="195">
        <f t="shared" si="75"/>
        <v>0</v>
      </c>
      <c r="U378" s="178" t="e">
        <f t="shared" si="76"/>
        <v>#DIV/0!</v>
      </c>
      <c r="V378" s="221">
        <f t="shared" si="77"/>
        <v>0</v>
      </c>
      <c r="W378" s="109" t="str">
        <f t="shared" si="78"/>
        <v/>
      </c>
      <c r="X378" s="109" t="str">
        <f t="shared" si="79"/>
        <v/>
      </c>
      <c r="Y378" s="109" t="str">
        <f t="shared" si="80"/>
        <v/>
      </c>
      <c r="Z378" s="109" t="str">
        <f t="shared" si="80"/>
        <v/>
      </c>
      <c r="AA378" s="202">
        <f t="shared" si="81"/>
        <v>0</v>
      </c>
      <c r="AB378" s="110">
        <f t="shared" si="82"/>
        <v>0</v>
      </c>
      <c r="AC378" s="110">
        <f t="shared" si="83"/>
        <v>0</v>
      </c>
      <c r="AD378" s="175" t="e">
        <f t="shared" si="84"/>
        <v>#DIV/0!</v>
      </c>
    </row>
    <row r="379" spans="6:30" ht="24.75" customHeight="1">
      <c r="F379" s="107"/>
      <c r="G379" s="107"/>
      <c r="H379" s="107"/>
      <c r="I379" s="107"/>
      <c r="J379" s="107"/>
      <c r="K379" s="114">
        <f t="shared" si="72"/>
        <v>0</v>
      </c>
      <c r="L379" s="114">
        <f t="shared" si="73"/>
        <v>0</v>
      </c>
      <c r="M379" s="209">
        <f t="shared" si="71"/>
        <v>0</v>
      </c>
      <c r="N379" s="179"/>
      <c r="O379" s="194">
        <f t="shared" si="74"/>
        <v>0</v>
      </c>
      <c r="P379" s="184"/>
      <c r="Q379" s="115"/>
      <c r="R379" s="184"/>
      <c r="S379" s="113"/>
      <c r="T379" s="195">
        <f t="shared" si="75"/>
        <v>0</v>
      </c>
      <c r="U379" s="178" t="e">
        <f t="shared" si="76"/>
        <v>#DIV/0!</v>
      </c>
      <c r="V379" s="221">
        <f t="shared" si="77"/>
        <v>0</v>
      </c>
      <c r="W379" s="109" t="str">
        <f t="shared" si="78"/>
        <v/>
      </c>
      <c r="X379" s="109" t="str">
        <f t="shared" si="79"/>
        <v/>
      </c>
      <c r="Y379" s="109" t="str">
        <f t="shared" si="80"/>
        <v/>
      </c>
      <c r="Z379" s="109" t="str">
        <f t="shared" si="80"/>
        <v/>
      </c>
      <c r="AA379" s="202">
        <f t="shared" si="81"/>
        <v>0</v>
      </c>
      <c r="AB379" s="110">
        <f t="shared" si="82"/>
        <v>0</v>
      </c>
      <c r="AC379" s="110">
        <f t="shared" si="83"/>
        <v>0</v>
      </c>
      <c r="AD379" s="175" t="e">
        <f t="shared" si="84"/>
        <v>#DIV/0!</v>
      </c>
    </row>
    <row r="380" spans="6:30" ht="24.75" customHeight="1">
      <c r="F380" s="107"/>
      <c r="G380" s="107"/>
      <c r="H380" s="107"/>
      <c r="I380" s="107"/>
      <c r="J380" s="107"/>
      <c r="K380" s="114">
        <f t="shared" si="72"/>
        <v>0</v>
      </c>
      <c r="L380" s="114">
        <f t="shared" si="73"/>
        <v>0</v>
      </c>
      <c r="M380" s="209">
        <f t="shared" si="71"/>
        <v>0</v>
      </c>
      <c r="N380" s="179"/>
      <c r="O380" s="194">
        <f t="shared" si="74"/>
        <v>0</v>
      </c>
      <c r="P380" s="184"/>
      <c r="Q380" s="115"/>
      <c r="R380" s="184"/>
      <c r="S380" s="113"/>
      <c r="T380" s="195">
        <f t="shared" si="75"/>
        <v>0</v>
      </c>
      <c r="U380" s="178" t="e">
        <f t="shared" si="76"/>
        <v>#DIV/0!</v>
      </c>
      <c r="V380" s="221">
        <f t="shared" si="77"/>
        <v>0</v>
      </c>
      <c r="W380" s="109" t="str">
        <f t="shared" si="78"/>
        <v/>
      </c>
      <c r="X380" s="109" t="str">
        <f t="shared" si="79"/>
        <v/>
      </c>
      <c r="Y380" s="109" t="str">
        <f t="shared" si="80"/>
        <v/>
      </c>
      <c r="Z380" s="109" t="str">
        <f t="shared" si="80"/>
        <v/>
      </c>
      <c r="AA380" s="202">
        <f t="shared" si="81"/>
        <v>0</v>
      </c>
      <c r="AB380" s="110">
        <f t="shared" si="82"/>
        <v>0</v>
      </c>
      <c r="AC380" s="110">
        <f t="shared" si="83"/>
        <v>0</v>
      </c>
      <c r="AD380" s="175" t="e">
        <f t="shared" si="84"/>
        <v>#DIV/0!</v>
      </c>
    </row>
    <row r="381" spans="6:30" ht="24.75" customHeight="1">
      <c r="F381" s="107"/>
      <c r="G381" s="107"/>
      <c r="H381" s="107"/>
      <c r="I381" s="107"/>
      <c r="J381" s="107"/>
      <c r="K381" s="114">
        <f t="shared" si="72"/>
        <v>0</v>
      </c>
      <c r="L381" s="114">
        <f t="shared" si="73"/>
        <v>0</v>
      </c>
      <c r="M381" s="209">
        <f t="shared" si="71"/>
        <v>0</v>
      </c>
      <c r="N381" s="179"/>
      <c r="O381" s="194">
        <f t="shared" si="74"/>
        <v>0</v>
      </c>
      <c r="P381" s="184"/>
      <c r="Q381" s="115"/>
      <c r="R381" s="184"/>
      <c r="S381" s="113"/>
      <c r="T381" s="195">
        <f t="shared" si="75"/>
        <v>0</v>
      </c>
      <c r="U381" s="178" t="e">
        <f t="shared" si="76"/>
        <v>#DIV/0!</v>
      </c>
      <c r="V381" s="221">
        <f t="shared" si="77"/>
        <v>0</v>
      </c>
      <c r="W381" s="109" t="str">
        <f t="shared" si="78"/>
        <v/>
      </c>
      <c r="X381" s="109" t="str">
        <f t="shared" si="79"/>
        <v/>
      </c>
      <c r="Y381" s="109" t="str">
        <f t="shared" si="80"/>
        <v/>
      </c>
      <c r="Z381" s="109" t="str">
        <f t="shared" si="80"/>
        <v/>
      </c>
      <c r="AA381" s="202">
        <f t="shared" si="81"/>
        <v>0</v>
      </c>
      <c r="AB381" s="110">
        <f t="shared" si="82"/>
        <v>0</v>
      </c>
      <c r="AC381" s="110">
        <f t="shared" si="83"/>
        <v>0</v>
      </c>
      <c r="AD381" s="175" t="e">
        <f t="shared" si="84"/>
        <v>#DIV/0!</v>
      </c>
    </row>
    <row r="382" spans="6:30" ht="24.75" customHeight="1">
      <c r="F382" s="107"/>
      <c r="G382" s="107"/>
      <c r="H382" s="107"/>
      <c r="I382" s="107"/>
      <c r="J382" s="107"/>
      <c r="K382" s="114">
        <f t="shared" si="72"/>
        <v>0</v>
      </c>
      <c r="L382" s="114">
        <f t="shared" si="73"/>
        <v>0</v>
      </c>
      <c r="M382" s="209">
        <f t="shared" si="71"/>
        <v>0</v>
      </c>
      <c r="N382" s="179"/>
      <c r="O382" s="194">
        <f t="shared" si="74"/>
        <v>0</v>
      </c>
      <c r="P382" s="184"/>
      <c r="Q382" s="115"/>
      <c r="R382" s="184"/>
      <c r="S382" s="113"/>
      <c r="T382" s="195">
        <f t="shared" si="75"/>
        <v>0</v>
      </c>
      <c r="U382" s="178" t="e">
        <f t="shared" si="76"/>
        <v>#DIV/0!</v>
      </c>
      <c r="V382" s="221">
        <f t="shared" si="77"/>
        <v>0</v>
      </c>
      <c r="W382" s="109" t="str">
        <f t="shared" si="78"/>
        <v/>
      </c>
      <c r="X382" s="109" t="str">
        <f t="shared" si="79"/>
        <v/>
      </c>
      <c r="Y382" s="109" t="str">
        <f t="shared" si="80"/>
        <v/>
      </c>
      <c r="Z382" s="109" t="str">
        <f t="shared" si="80"/>
        <v/>
      </c>
      <c r="AA382" s="202">
        <f t="shared" si="81"/>
        <v>0</v>
      </c>
      <c r="AB382" s="110">
        <f t="shared" si="82"/>
        <v>0</v>
      </c>
      <c r="AC382" s="110">
        <f t="shared" si="83"/>
        <v>0</v>
      </c>
      <c r="AD382" s="175" t="e">
        <f t="shared" si="84"/>
        <v>#DIV/0!</v>
      </c>
    </row>
    <row r="383" spans="6:30" ht="24.75" customHeight="1">
      <c r="F383" s="107"/>
      <c r="G383" s="107"/>
      <c r="H383" s="107"/>
      <c r="I383" s="107"/>
      <c r="J383" s="107"/>
      <c r="K383" s="114">
        <f t="shared" si="72"/>
        <v>0</v>
      </c>
      <c r="L383" s="114">
        <f t="shared" si="73"/>
        <v>0</v>
      </c>
      <c r="M383" s="209">
        <f t="shared" si="71"/>
        <v>0</v>
      </c>
      <c r="N383" s="179"/>
      <c r="O383" s="194">
        <f t="shared" si="74"/>
        <v>0</v>
      </c>
      <c r="P383" s="184"/>
      <c r="Q383" s="115"/>
      <c r="R383" s="184"/>
      <c r="S383" s="113"/>
      <c r="T383" s="195">
        <f t="shared" si="75"/>
        <v>0</v>
      </c>
      <c r="U383" s="178" t="e">
        <f t="shared" si="76"/>
        <v>#DIV/0!</v>
      </c>
      <c r="V383" s="221">
        <f t="shared" si="77"/>
        <v>0</v>
      </c>
      <c r="W383" s="109" t="str">
        <f t="shared" si="78"/>
        <v/>
      </c>
      <c r="X383" s="109" t="str">
        <f t="shared" si="79"/>
        <v/>
      </c>
      <c r="Y383" s="109" t="str">
        <f t="shared" si="80"/>
        <v/>
      </c>
      <c r="Z383" s="109" t="str">
        <f t="shared" si="80"/>
        <v/>
      </c>
      <c r="AA383" s="202">
        <f t="shared" si="81"/>
        <v>0</v>
      </c>
      <c r="AB383" s="110">
        <f t="shared" si="82"/>
        <v>0</v>
      </c>
      <c r="AC383" s="110">
        <f t="shared" si="83"/>
        <v>0</v>
      </c>
      <c r="AD383" s="175" t="e">
        <f t="shared" si="84"/>
        <v>#DIV/0!</v>
      </c>
    </row>
    <row r="384" spans="6:30" ht="24.75" customHeight="1">
      <c r="F384" s="107"/>
      <c r="G384" s="107"/>
      <c r="H384" s="107"/>
      <c r="I384" s="107"/>
      <c r="J384" s="107"/>
      <c r="K384" s="114">
        <f t="shared" si="72"/>
        <v>0</v>
      </c>
      <c r="L384" s="114">
        <f t="shared" si="73"/>
        <v>0</v>
      </c>
      <c r="M384" s="209">
        <f t="shared" si="71"/>
        <v>0</v>
      </c>
      <c r="N384" s="179"/>
      <c r="O384" s="194">
        <f t="shared" si="74"/>
        <v>0</v>
      </c>
      <c r="P384" s="184"/>
      <c r="Q384" s="115"/>
      <c r="R384" s="184"/>
      <c r="S384" s="113"/>
      <c r="T384" s="195">
        <f t="shared" si="75"/>
        <v>0</v>
      </c>
      <c r="U384" s="178" t="e">
        <f t="shared" si="76"/>
        <v>#DIV/0!</v>
      </c>
      <c r="V384" s="221">
        <f t="shared" si="77"/>
        <v>0</v>
      </c>
      <c r="W384" s="109" t="str">
        <f t="shared" si="78"/>
        <v/>
      </c>
      <c r="X384" s="109" t="str">
        <f t="shared" si="79"/>
        <v/>
      </c>
      <c r="Y384" s="109" t="str">
        <f t="shared" si="80"/>
        <v/>
      </c>
      <c r="Z384" s="109" t="str">
        <f t="shared" si="80"/>
        <v/>
      </c>
      <c r="AA384" s="202">
        <f t="shared" si="81"/>
        <v>0</v>
      </c>
      <c r="AB384" s="110">
        <f t="shared" si="82"/>
        <v>0</v>
      </c>
      <c r="AC384" s="110">
        <f t="shared" si="83"/>
        <v>0</v>
      </c>
      <c r="AD384" s="175" t="e">
        <f t="shared" si="84"/>
        <v>#DIV/0!</v>
      </c>
    </row>
    <row r="385" spans="6:30" ht="24.75" customHeight="1">
      <c r="F385" s="107"/>
      <c r="G385" s="107"/>
      <c r="H385" s="107"/>
      <c r="I385" s="107"/>
      <c r="J385" s="107"/>
      <c r="K385" s="114">
        <f t="shared" si="72"/>
        <v>0</v>
      </c>
      <c r="L385" s="114">
        <f t="shared" si="73"/>
        <v>0</v>
      </c>
      <c r="M385" s="209">
        <f t="shared" si="71"/>
        <v>0</v>
      </c>
      <c r="N385" s="179"/>
      <c r="O385" s="194">
        <f t="shared" si="74"/>
        <v>0</v>
      </c>
      <c r="P385" s="184"/>
      <c r="Q385" s="115"/>
      <c r="R385" s="184"/>
      <c r="S385" s="113"/>
      <c r="T385" s="195">
        <f t="shared" si="75"/>
        <v>0</v>
      </c>
      <c r="U385" s="178" t="e">
        <f t="shared" si="76"/>
        <v>#DIV/0!</v>
      </c>
      <c r="V385" s="221">
        <f t="shared" si="77"/>
        <v>0</v>
      </c>
      <c r="W385" s="109" t="str">
        <f t="shared" si="78"/>
        <v/>
      </c>
      <c r="X385" s="109" t="str">
        <f t="shared" si="79"/>
        <v/>
      </c>
      <c r="Y385" s="109" t="str">
        <f t="shared" si="80"/>
        <v/>
      </c>
      <c r="Z385" s="109" t="str">
        <f t="shared" si="80"/>
        <v/>
      </c>
      <c r="AA385" s="202">
        <f t="shared" si="81"/>
        <v>0</v>
      </c>
      <c r="AB385" s="110">
        <f t="shared" si="82"/>
        <v>0</v>
      </c>
      <c r="AC385" s="110">
        <f t="shared" si="83"/>
        <v>0</v>
      </c>
      <c r="AD385" s="175" t="e">
        <f t="shared" si="84"/>
        <v>#DIV/0!</v>
      </c>
    </row>
    <row r="386" spans="6:30" ht="24.75" customHeight="1">
      <c r="F386" s="107"/>
      <c r="G386" s="107"/>
      <c r="H386" s="107"/>
      <c r="I386" s="107"/>
      <c r="J386" s="107"/>
      <c r="K386" s="114">
        <f t="shared" si="72"/>
        <v>0</v>
      </c>
      <c r="L386" s="114">
        <f t="shared" si="73"/>
        <v>0</v>
      </c>
      <c r="M386" s="209">
        <f t="shared" si="71"/>
        <v>0</v>
      </c>
      <c r="N386" s="179"/>
      <c r="O386" s="194">
        <f t="shared" si="74"/>
        <v>0</v>
      </c>
      <c r="P386" s="184"/>
      <c r="Q386" s="115"/>
      <c r="R386" s="184"/>
      <c r="S386" s="113"/>
      <c r="T386" s="195">
        <f t="shared" si="75"/>
        <v>0</v>
      </c>
      <c r="U386" s="178" t="e">
        <f t="shared" si="76"/>
        <v>#DIV/0!</v>
      </c>
      <c r="V386" s="221">
        <f t="shared" si="77"/>
        <v>0</v>
      </c>
      <c r="W386" s="109" t="str">
        <f t="shared" si="78"/>
        <v/>
      </c>
      <c r="X386" s="109" t="str">
        <f t="shared" si="79"/>
        <v/>
      </c>
      <c r="Y386" s="109" t="str">
        <f t="shared" si="80"/>
        <v/>
      </c>
      <c r="Z386" s="109" t="str">
        <f t="shared" si="80"/>
        <v/>
      </c>
      <c r="AA386" s="202">
        <f t="shared" si="81"/>
        <v>0</v>
      </c>
      <c r="AB386" s="110">
        <f t="shared" si="82"/>
        <v>0</v>
      </c>
      <c r="AC386" s="110">
        <f t="shared" si="83"/>
        <v>0</v>
      </c>
      <c r="AD386" s="175" t="e">
        <f t="shared" si="84"/>
        <v>#DIV/0!</v>
      </c>
    </row>
    <row r="387" spans="6:30" ht="24.75" customHeight="1">
      <c r="F387" s="107"/>
      <c r="G387" s="107"/>
      <c r="H387" s="107"/>
      <c r="I387" s="107"/>
      <c r="J387" s="107"/>
      <c r="K387" s="114">
        <f t="shared" si="72"/>
        <v>0</v>
      </c>
      <c r="L387" s="114">
        <f t="shared" si="73"/>
        <v>0</v>
      </c>
      <c r="M387" s="209">
        <f t="shared" si="71"/>
        <v>0</v>
      </c>
      <c r="N387" s="179"/>
      <c r="O387" s="194">
        <f t="shared" si="74"/>
        <v>0</v>
      </c>
      <c r="P387" s="184"/>
      <c r="Q387" s="115"/>
      <c r="R387" s="184"/>
      <c r="S387" s="113"/>
      <c r="T387" s="195">
        <f t="shared" si="75"/>
        <v>0</v>
      </c>
      <c r="U387" s="178" t="e">
        <f t="shared" si="76"/>
        <v>#DIV/0!</v>
      </c>
      <c r="V387" s="221">
        <f t="shared" si="77"/>
        <v>0</v>
      </c>
      <c r="W387" s="109" t="str">
        <f t="shared" si="78"/>
        <v/>
      </c>
      <c r="X387" s="109" t="str">
        <f t="shared" si="79"/>
        <v/>
      </c>
      <c r="Y387" s="109" t="str">
        <f t="shared" si="80"/>
        <v/>
      </c>
      <c r="Z387" s="109" t="str">
        <f t="shared" si="80"/>
        <v/>
      </c>
      <c r="AA387" s="202">
        <f t="shared" si="81"/>
        <v>0</v>
      </c>
      <c r="AB387" s="110">
        <f t="shared" si="82"/>
        <v>0</v>
      </c>
      <c r="AC387" s="110">
        <f t="shared" si="83"/>
        <v>0</v>
      </c>
      <c r="AD387" s="175" t="e">
        <f t="shared" si="84"/>
        <v>#DIV/0!</v>
      </c>
    </row>
    <row r="388" spans="6:30" ht="24.75" customHeight="1">
      <c r="F388" s="107"/>
      <c r="G388" s="107"/>
      <c r="H388" s="107"/>
      <c r="I388" s="107"/>
      <c r="J388" s="107"/>
      <c r="K388" s="114">
        <f t="shared" si="72"/>
        <v>0</v>
      </c>
      <c r="L388" s="114">
        <f t="shared" si="73"/>
        <v>0</v>
      </c>
      <c r="M388" s="209">
        <f t="shared" si="71"/>
        <v>0</v>
      </c>
      <c r="N388" s="179"/>
      <c r="O388" s="194">
        <f t="shared" si="74"/>
        <v>0</v>
      </c>
      <c r="P388" s="184"/>
      <c r="Q388" s="115"/>
      <c r="R388" s="184"/>
      <c r="S388" s="113"/>
      <c r="T388" s="195">
        <f t="shared" si="75"/>
        <v>0</v>
      </c>
      <c r="U388" s="178" t="e">
        <f t="shared" si="76"/>
        <v>#DIV/0!</v>
      </c>
      <c r="V388" s="221">
        <f t="shared" si="77"/>
        <v>0</v>
      </c>
      <c r="W388" s="109" t="str">
        <f t="shared" si="78"/>
        <v/>
      </c>
      <c r="X388" s="109" t="str">
        <f t="shared" si="79"/>
        <v/>
      </c>
      <c r="Y388" s="109" t="str">
        <f t="shared" si="80"/>
        <v/>
      </c>
      <c r="Z388" s="109" t="str">
        <f t="shared" si="80"/>
        <v/>
      </c>
      <c r="AA388" s="202">
        <f t="shared" si="81"/>
        <v>0</v>
      </c>
      <c r="AB388" s="110">
        <f t="shared" si="82"/>
        <v>0</v>
      </c>
      <c r="AC388" s="110">
        <f t="shared" si="83"/>
        <v>0</v>
      </c>
      <c r="AD388" s="175" t="e">
        <f t="shared" si="84"/>
        <v>#DIV/0!</v>
      </c>
    </row>
    <row r="389" spans="6:30" ht="24.75" customHeight="1">
      <c r="F389" s="107"/>
      <c r="G389" s="107"/>
      <c r="H389" s="107"/>
      <c r="I389" s="107"/>
      <c r="J389" s="107"/>
      <c r="K389" s="114">
        <f t="shared" si="72"/>
        <v>0</v>
      </c>
      <c r="L389" s="114">
        <f t="shared" si="73"/>
        <v>0</v>
      </c>
      <c r="M389" s="209">
        <f t="shared" si="71"/>
        <v>0</v>
      </c>
      <c r="N389" s="179"/>
      <c r="O389" s="194">
        <f t="shared" si="74"/>
        <v>0</v>
      </c>
      <c r="P389" s="184"/>
      <c r="Q389" s="115"/>
      <c r="R389" s="184"/>
      <c r="S389" s="113"/>
      <c r="T389" s="195">
        <f t="shared" si="75"/>
        <v>0</v>
      </c>
      <c r="U389" s="178" t="e">
        <f t="shared" si="76"/>
        <v>#DIV/0!</v>
      </c>
      <c r="V389" s="221">
        <f t="shared" si="77"/>
        <v>0</v>
      </c>
      <c r="W389" s="109" t="str">
        <f t="shared" si="78"/>
        <v/>
      </c>
      <c r="X389" s="109" t="str">
        <f t="shared" si="79"/>
        <v/>
      </c>
      <c r="Y389" s="109" t="str">
        <f t="shared" si="80"/>
        <v/>
      </c>
      <c r="Z389" s="109" t="str">
        <f t="shared" si="80"/>
        <v/>
      </c>
      <c r="AA389" s="202">
        <f t="shared" si="81"/>
        <v>0</v>
      </c>
      <c r="AB389" s="110">
        <f t="shared" si="82"/>
        <v>0</v>
      </c>
      <c r="AC389" s="110">
        <f t="shared" si="83"/>
        <v>0</v>
      </c>
      <c r="AD389" s="175" t="e">
        <f t="shared" si="84"/>
        <v>#DIV/0!</v>
      </c>
    </row>
    <row r="390" spans="6:30" ht="24.75" customHeight="1">
      <c r="F390" s="107"/>
      <c r="G390" s="107"/>
      <c r="H390" s="107"/>
      <c r="I390" s="107"/>
      <c r="J390" s="107"/>
      <c r="K390" s="114">
        <f t="shared" si="72"/>
        <v>0</v>
      </c>
      <c r="L390" s="114">
        <f t="shared" si="73"/>
        <v>0</v>
      </c>
      <c r="M390" s="209">
        <f t="shared" si="71"/>
        <v>0</v>
      </c>
      <c r="N390" s="179"/>
      <c r="O390" s="194">
        <f t="shared" si="74"/>
        <v>0</v>
      </c>
      <c r="P390" s="184"/>
      <c r="Q390" s="115"/>
      <c r="R390" s="184"/>
      <c r="S390" s="113"/>
      <c r="T390" s="195">
        <f t="shared" si="75"/>
        <v>0</v>
      </c>
      <c r="U390" s="178" t="e">
        <f t="shared" si="76"/>
        <v>#DIV/0!</v>
      </c>
      <c r="V390" s="221">
        <f t="shared" si="77"/>
        <v>0</v>
      </c>
      <c r="W390" s="109" t="str">
        <f t="shared" si="78"/>
        <v/>
      </c>
      <c r="X390" s="109" t="str">
        <f t="shared" si="79"/>
        <v/>
      </c>
      <c r="Y390" s="109" t="str">
        <f t="shared" si="80"/>
        <v/>
      </c>
      <c r="Z390" s="109" t="str">
        <f t="shared" si="80"/>
        <v/>
      </c>
      <c r="AA390" s="202">
        <f t="shared" si="81"/>
        <v>0</v>
      </c>
      <c r="AB390" s="110">
        <f t="shared" si="82"/>
        <v>0</v>
      </c>
      <c r="AC390" s="110">
        <f t="shared" si="83"/>
        <v>0</v>
      </c>
      <c r="AD390" s="175" t="e">
        <f t="shared" si="84"/>
        <v>#DIV/0!</v>
      </c>
    </row>
    <row r="391" spans="6:30" ht="24.75" customHeight="1">
      <c r="F391" s="107"/>
      <c r="G391" s="107"/>
      <c r="H391" s="107"/>
      <c r="I391" s="107"/>
      <c r="J391" s="107"/>
      <c r="K391" s="114">
        <f t="shared" si="72"/>
        <v>0</v>
      </c>
      <c r="L391" s="114">
        <f t="shared" si="73"/>
        <v>0</v>
      </c>
      <c r="M391" s="209">
        <f t="shared" si="71"/>
        <v>0</v>
      </c>
      <c r="N391" s="179"/>
      <c r="O391" s="194">
        <f t="shared" si="74"/>
        <v>0</v>
      </c>
      <c r="P391" s="184"/>
      <c r="Q391" s="115"/>
      <c r="R391" s="184"/>
      <c r="S391" s="113"/>
      <c r="T391" s="195">
        <f t="shared" si="75"/>
        <v>0</v>
      </c>
      <c r="U391" s="178" t="e">
        <f t="shared" si="76"/>
        <v>#DIV/0!</v>
      </c>
      <c r="V391" s="221">
        <f t="shared" si="77"/>
        <v>0</v>
      </c>
      <c r="W391" s="109" t="str">
        <f t="shared" si="78"/>
        <v/>
      </c>
      <c r="X391" s="109" t="str">
        <f t="shared" si="79"/>
        <v/>
      </c>
      <c r="Y391" s="109" t="str">
        <f t="shared" si="80"/>
        <v/>
      </c>
      <c r="Z391" s="109" t="str">
        <f t="shared" si="80"/>
        <v/>
      </c>
      <c r="AA391" s="202">
        <f t="shared" si="81"/>
        <v>0</v>
      </c>
      <c r="AB391" s="110">
        <f t="shared" si="82"/>
        <v>0</v>
      </c>
      <c r="AC391" s="110">
        <f t="shared" si="83"/>
        <v>0</v>
      </c>
      <c r="AD391" s="175" t="e">
        <f t="shared" si="84"/>
        <v>#DIV/0!</v>
      </c>
    </row>
    <row r="392" spans="6:30" ht="24.75" customHeight="1">
      <c r="F392" s="107"/>
      <c r="G392" s="107"/>
      <c r="H392" s="107"/>
      <c r="I392" s="107"/>
      <c r="J392" s="107"/>
      <c r="K392" s="114">
        <f t="shared" si="72"/>
        <v>0</v>
      </c>
      <c r="L392" s="114">
        <f t="shared" si="73"/>
        <v>0</v>
      </c>
      <c r="M392" s="209">
        <f t="shared" si="71"/>
        <v>0</v>
      </c>
      <c r="N392" s="179"/>
      <c r="O392" s="194">
        <f t="shared" si="74"/>
        <v>0</v>
      </c>
      <c r="P392" s="184"/>
      <c r="Q392" s="115"/>
      <c r="R392" s="184"/>
      <c r="S392" s="113"/>
      <c r="T392" s="195">
        <f t="shared" si="75"/>
        <v>0</v>
      </c>
      <c r="U392" s="178" t="e">
        <f t="shared" si="76"/>
        <v>#DIV/0!</v>
      </c>
      <c r="V392" s="221">
        <f t="shared" si="77"/>
        <v>0</v>
      </c>
      <c r="W392" s="109" t="str">
        <f t="shared" si="78"/>
        <v/>
      </c>
      <c r="X392" s="109" t="str">
        <f t="shared" si="79"/>
        <v/>
      </c>
      <c r="Y392" s="109" t="str">
        <f t="shared" si="80"/>
        <v/>
      </c>
      <c r="Z392" s="109" t="str">
        <f t="shared" si="80"/>
        <v/>
      </c>
      <c r="AA392" s="202">
        <f t="shared" si="81"/>
        <v>0</v>
      </c>
      <c r="AB392" s="110">
        <f t="shared" si="82"/>
        <v>0</v>
      </c>
      <c r="AC392" s="110">
        <f t="shared" si="83"/>
        <v>0</v>
      </c>
      <c r="AD392" s="175" t="e">
        <f t="shared" si="84"/>
        <v>#DIV/0!</v>
      </c>
    </row>
    <row r="393" spans="6:30" ht="24.75" customHeight="1">
      <c r="F393" s="107"/>
      <c r="G393" s="107"/>
      <c r="H393" s="107"/>
      <c r="I393" s="107"/>
      <c r="J393" s="107"/>
      <c r="K393" s="114">
        <f t="shared" si="72"/>
        <v>0</v>
      </c>
      <c r="L393" s="114">
        <f t="shared" si="73"/>
        <v>0</v>
      </c>
      <c r="M393" s="209">
        <f t="shared" si="71"/>
        <v>0</v>
      </c>
      <c r="N393" s="179"/>
      <c r="O393" s="194">
        <f t="shared" si="74"/>
        <v>0</v>
      </c>
      <c r="P393" s="184"/>
      <c r="Q393" s="115"/>
      <c r="R393" s="184"/>
      <c r="S393" s="113"/>
      <c r="T393" s="195">
        <f t="shared" si="75"/>
        <v>0</v>
      </c>
      <c r="U393" s="178" t="e">
        <f t="shared" si="76"/>
        <v>#DIV/0!</v>
      </c>
      <c r="V393" s="221">
        <f t="shared" si="77"/>
        <v>0</v>
      </c>
      <c r="W393" s="109" t="str">
        <f t="shared" si="78"/>
        <v/>
      </c>
      <c r="X393" s="109" t="str">
        <f t="shared" si="79"/>
        <v/>
      </c>
      <c r="Y393" s="109" t="str">
        <f t="shared" si="80"/>
        <v/>
      </c>
      <c r="Z393" s="109" t="str">
        <f t="shared" si="80"/>
        <v/>
      </c>
      <c r="AA393" s="202">
        <f t="shared" si="81"/>
        <v>0</v>
      </c>
      <c r="AB393" s="110">
        <f t="shared" si="82"/>
        <v>0</v>
      </c>
      <c r="AC393" s="110">
        <f t="shared" si="83"/>
        <v>0</v>
      </c>
      <c r="AD393" s="175" t="e">
        <f t="shared" si="84"/>
        <v>#DIV/0!</v>
      </c>
    </row>
    <row r="394" spans="6:30" ht="24.75" customHeight="1">
      <c r="F394" s="107"/>
      <c r="G394" s="107"/>
      <c r="H394" s="107"/>
      <c r="I394" s="107"/>
      <c r="J394" s="107"/>
      <c r="K394" s="114">
        <f t="shared" si="72"/>
        <v>0</v>
      </c>
      <c r="L394" s="114">
        <f t="shared" si="73"/>
        <v>0</v>
      </c>
      <c r="M394" s="209">
        <f t="shared" ref="M394:M418" si="85">$F$2*K394</f>
        <v>0</v>
      </c>
      <c r="N394" s="179"/>
      <c r="O394" s="194">
        <f t="shared" si="74"/>
        <v>0</v>
      </c>
      <c r="P394" s="184"/>
      <c r="Q394" s="115"/>
      <c r="R394" s="184"/>
      <c r="S394" s="113"/>
      <c r="T394" s="195">
        <f t="shared" si="75"/>
        <v>0</v>
      </c>
      <c r="U394" s="178" t="e">
        <f t="shared" si="76"/>
        <v>#DIV/0!</v>
      </c>
      <c r="V394" s="221">
        <f t="shared" si="77"/>
        <v>0</v>
      </c>
      <c r="W394" s="109" t="str">
        <f t="shared" si="78"/>
        <v/>
      </c>
      <c r="X394" s="109" t="str">
        <f t="shared" si="79"/>
        <v/>
      </c>
      <c r="Y394" s="109" t="str">
        <f t="shared" si="80"/>
        <v/>
      </c>
      <c r="Z394" s="109" t="str">
        <f t="shared" si="80"/>
        <v/>
      </c>
      <c r="AA394" s="202">
        <f t="shared" si="81"/>
        <v>0</v>
      </c>
      <c r="AB394" s="110">
        <f t="shared" si="82"/>
        <v>0</v>
      </c>
      <c r="AC394" s="110">
        <f t="shared" si="83"/>
        <v>0</v>
      </c>
      <c r="AD394" s="175" t="e">
        <f t="shared" si="84"/>
        <v>#DIV/0!</v>
      </c>
    </row>
    <row r="395" spans="6:30" ht="24.75" customHeight="1">
      <c r="F395" s="107"/>
      <c r="G395" s="107"/>
      <c r="H395" s="107"/>
      <c r="I395" s="107"/>
      <c r="J395" s="107"/>
      <c r="K395" s="114">
        <f t="shared" ref="K395:K418" si="86">$AB395</f>
        <v>0</v>
      </c>
      <c r="L395" s="114">
        <f t="shared" ref="L395:L418" si="87">$AC395</f>
        <v>0</v>
      </c>
      <c r="M395" s="209">
        <f t="shared" si="85"/>
        <v>0</v>
      </c>
      <c r="N395" s="179"/>
      <c r="O395" s="194">
        <f t="shared" ref="O395:O418" si="88">K395*N395</f>
        <v>0</v>
      </c>
      <c r="P395" s="184"/>
      <c r="Q395" s="115"/>
      <c r="R395" s="184"/>
      <c r="S395" s="113"/>
      <c r="T395" s="195">
        <f t="shared" ref="T395:T418" si="89">(M395*N395)/100</f>
        <v>0</v>
      </c>
      <c r="U395" s="178" t="e">
        <f t="shared" ref="U395:U418" si="90">AD395</f>
        <v>#DIV/0!</v>
      </c>
      <c r="V395" s="221">
        <f t="shared" ref="V395:V418" si="91">M395*F395</f>
        <v>0</v>
      </c>
      <c r="W395" s="109" t="str">
        <f t="shared" ref="W395:W418" si="92">IF(G395="A",5,(IF(G395="M",3,(IF(G395="B",1,"")))))</f>
        <v/>
      </c>
      <c r="X395" s="109" t="str">
        <f t="shared" ref="X395:X418" si="93">IF(H395="A",3,(IF(H395="M",2,IF(H395="b",1,""))))</f>
        <v/>
      </c>
      <c r="Y395" s="109" t="str">
        <f t="shared" ref="Y395:Z418" si="94">IF(I395="A",5,(IF(I395="M",3,IF(I395="B",1,""))))</f>
        <v/>
      </c>
      <c r="Z395" s="109" t="str">
        <f t="shared" si="94"/>
        <v/>
      </c>
      <c r="AA395" s="202">
        <f t="shared" ref="AA395:AA418" si="95">F395</f>
        <v>0</v>
      </c>
      <c r="AB395" s="110">
        <f t="shared" ref="AB395:AB418" si="96">PRODUCT(W395:AA395)</f>
        <v>0</v>
      </c>
      <c r="AC395" s="110">
        <f t="shared" ref="AC395:AC418" si="97">PRODUCT(W395:Z395)</f>
        <v>0</v>
      </c>
      <c r="AD395" s="175" t="e">
        <f t="shared" ref="AD395:AD418" si="98">L395/$L$9</f>
        <v>#DIV/0!</v>
      </c>
    </row>
    <row r="396" spans="6:30" ht="24.75" customHeight="1">
      <c r="F396" s="107"/>
      <c r="G396" s="107"/>
      <c r="H396" s="107"/>
      <c r="I396" s="107"/>
      <c r="J396" s="107"/>
      <c r="K396" s="114">
        <f t="shared" si="86"/>
        <v>0</v>
      </c>
      <c r="L396" s="114">
        <f t="shared" si="87"/>
        <v>0</v>
      </c>
      <c r="M396" s="209">
        <f t="shared" si="85"/>
        <v>0</v>
      </c>
      <c r="N396" s="179"/>
      <c r="O396" s="194">
        <f t="shared" si="88"/>
        <v>0</v>
      </c>
      <c r="P396" s="184"/>
      <c r="Q396" s="115"/>
      <c r="R396" s="184"/>
      <c r="S396" s="113"/>
      <c r="T396" s="195">
        <f t="shared" si="89"/>
        <v>0</v>
      </c>
      <c r="U396" s="178" t="e">
        <f t="shared" si="90"/>
        <v>#DIV/0!</v>
      </c>
      <c r="V396" s="221">
        <f t="shared" si="91"/>
        <v>0</v>
      </c>
      <c r="W396" s="109" t="str">
        <f t="shared" si="92"/>
        <v/>
      </c>
      <c r="X396" s="109" t="str">
        <f t="shared" si="93"/>
        <v/>
      </c>
      <c r="Y396" s="109" t="str">
        <f t="shared" si="94"/>
        <v/>
      </c>
      <c r="Z396" s="109" t="str">
        <f t="shared" si="94"/>
        <v/>
      </c>
      <c r="AA396" s="202">
        <f t="shared" si="95"/>
        <v>0</v>
      </c>
      <c r="AB396" s="110">
        <f t="shared" si="96"/>
        <v>0</v>
      </c>
      <c r="AC396" s="110">
        <f t="shared" si="97"/>
        <v>0</v>
      </c>
      <c r="AD396" s="175" t="e">
        <f t="shared" si="98"/>
        <v>#DIV/0!</v>
      </c>
    </row>
    <row r="397" spans="6:30" ht="24.75" customHeight="1">
      <c r="F397" s="107"/>
      <c r="G397" s="107"/>
      <c r="H397" s="107"/>
      <c r="I397" s="107"/>
      <c r="J397" s="107"/>
      <c r="K397" s="114">
        <f t="shared" si="86"/>
        <v>0</v>
      </c>
      <c r="L397" s="114">
        <f t="shared" si="87"/>
        <v>0</v>
      </c>
      <c r="M397" s="209">
        <f t="shared" si="85"/>
        <v>0</v>
      </c>
      <c r="N397" s="179"/>
      <c r="O397" s="194">
        <f t="shared" si="88"/>
        <v>0</v>
      </c>
      <c r="P397" s="184"/>
      <c r="Q397" s="115"/>
      <c r="R397" s="184"/>
      <c r="S397" s="113"/>
      <c r="T397" s="195">
        <f t="shared" si="89"/>
        <v>0</v>
      </c>
      <c r="U397" s="178" t="e">
        <f t="shared" si="90"/>
        <v>#DIV/0!</v>
      </c>
      <c r="V397" s="221">
        <f t="shared" si="91"/>
        <v>0</v>
      </c>
      <c r="W397" s="109" t="str">
        <f t="shared" si="92"/>
        <v/>
      </c>
      <c r="X397" s="109" t="str">
        <f t="shared" si="93"/>
        <v/>
      </c>
      <c r="Y397" s="109" t="str">
        <f t="shared" si="94"/>
        <v/>
      </c>
      <c r="Z397" s="109" t="str">
        <f t="shared" si="94"/>
        <v/>
      </c>
      <c r="AA397" s="202">
        <f t="shared" si="95"/>
        <v>0</v>
      </c>
      <c r="AB397" s="110">
        <f t="shared" si="96"/>
        <v>0</v>
      </c>
      <c r="AC397" s="110">
        <f t="shared" si="97"/>
        <v>0</v>
      </c>
      <c r="AD397" s="175" t="e">
        <f t="shared" si="98"/>
        <v>#DIV/0!</v>
      </c>
    </row>
    <row r="398" spans="6:30" ht="24.75" customHeight="1">
      <c r="F398" s="107"/>
      <c r="G398" s="107"/>
      <c r="H398" s="107"/>
      <c r="I398" s="107"/>
      <c r="J398" s="107"/>
      <c r="K398" s="114">
        <f t="shared" si="86"/>
        <v>0</v>
      </c>
      <c r="L398" s="114">
        <f t="shared" si="87"/>
        <v>0</v>
      </c>
      <c r="M398" s="209">
        <f t="shared" si="85"/>
        <v>0</v>
      </c>
      <c r="N398" s="179"/>
      <c r="O398" s="194">
        <f t="shared" si="88"/>
        <v>0</v>
      </c>
      <c r="P398" s="184"/>
      <c r="Q398" s="115"/>
      <c r="R398" s="184"/>
      <c r="S398" s="113"/>
      <c r="T398" s="195">
        <f t="shared" si="89"/>
        <v>0</v>
      </c>
      <c r="U398" s="178" t="e">
        <f t="shared" si="90"/>
        <v>#DIV/0!</v>
      </c>
      <c r="V398" s="221">
        <f t="shared" si="91"/>
        <v>0</v>
      </c>
      <c r="W398" s="109" t="str">
        <f t="shared" si="92"/>
        <v/>
      </c>
      <c r="X398" s="109" t="str">
        <f t="shared" si="93"/>
        <v/>
      </c>
      <c r="Y398" s="109" t="str">
        <f t="shared" si="94"/>
        <v/>
      </c>
      <c r="Z398" s="109" t="str">
        <f t="shared" si="94"/>
        <v/>
      </c>
      <c r="AA398" s="202">
        <f t="shared" si="95"/>
        <v>0</v>
      </c>
      <c r="AB398" s="110">
        <f t="shared" si="96"/>
        <v>0</v>
      </c>
      <c r="AC398" s="110">
        <f t="shared" si="97"/>
        <v>0</v>
      </c>
      <c r="AD398" s="175" t="e">
        <f t="shared" si="98"/>
        <v>#DIV/0!</v>
      </c>
    </row>
    <row r="399" spans="6:30" ht="24.75" customHeight="1">
      <c r="F399" s="107"/>
      <c r="G399" s="107"/>
      <c r="H399" s="107"/>
      <c r="I399" s="107"/>
      <c r="J399" s="107"/>
      <c r="K399" s="114">
        <f t="shared" si="86"/>
        <v>0</v>
      </c>
      <c r="L399" s="114">
        <f t="shared" si="87"/>
        <v>0</v>
      </c>
      <c r="M399" s="209">
        <f t="shared" si="85"/>
        <v>0</v>
      </c>
      <c r="N399" s="179"/>
      <c r="O399" s="194">
        <f t="shared" si="88"/>
        <v>0</v>
      </c>
      <c r="P399" s="184"/>
      <c r="Q399" s="115"/>
      <c r="R399" s="184"/>
      <c r="S399" s="113"/>
      <c r="T399" s="195">
        <f t="shared" si="89"/>
        <v>0</v>
      </c>
      <c r="U399" s="178" t="e">
        <f t="shared" si="90"/>
        <v>#DIV/0!</v>
      </c>
      <c r="V399" s="221">
        <f t="shared" si="91"/>
        <v>0</v>
      </c>
      <c r="W399" s="109" t="str">
        <f t="shared" si="92"/>
        <v/>
      </c>
      <c r="X399" s="109" t="str">
        <f t="shared" si="93"/>
        <v/>
      </c>
      <c r="Y399" s="109" t="str">
        <f t="shared" si="94"/>
        <v/>
      </c>
      <c r="Z399" s="109" t="str">
        <f t="shared" si="94"/>
        <v/>
      </c>
      <c r="AA399" s="202">
        <f t="shared" si="95"/>
        <v>0</v>
      </c>
      <c r="AB399" s="110">
        <f t="shared" si="96"/>
        <v>0</v>
      </c>
      <c r="AC399" s="110">
        <f t="shared" si="97"/>
        <v>0</v>
      </c>
      <c r="AD399" s="175" t="e">
        <f t="shared" si="98"/>
        <v>#DIV/0!</v>
      </c>
    </row>
    <row r="400" spans="6:30" ht="24.75" customHeight="1">
      <c r="F400" s="107"/>
      <c r="G400" s="107"/>
      <c r="H400" s="107"/>
      <c r="I400" s="107"/>
      <c r="J400" s="107"/>
      <c r="K400" s="114">
        <f t="shared" si="86"/>
        <v>0</v>
      </c>
      <c r="L400" s="114">
        <f t="shared" si="87"/>
        <v>0</v>
      </c>
      <c r="M400" s="209">
        <f t="shared" si="85"/>
        <v>0</v>
      </c>
      <c r="N400" s="179"/>
      <c r="O400" s="194">
        <f t="shared" si="88"/>
        <v>0</v>
      </c>
      <c r="P400" s="184"/>
      <c r="Q400" s="115"/>
      <c r="R400" s="184"/>
      <c r="S400" s="113"/>
      <c r="T400" s="195">
        <f t="shared" si="89"/>
        <v>0</v>
      </c>
      <c r="U400" s="178" t="e">
        <f t="shared" si="90"/>
        <v>#DIV/0!</v>
      </c>
      <c r="V400" s="221">
        <f t="shared" si="91"/>
        <v>0</v>
      </c>
      <c r="W400" s="109" t="str">
        <f t="shared" si="92"/>
        <v/>
      </c>
      <c r="X400" s="109" t="str">
        <f t="shared" si="93"/>
        <v/>
      </c>
      <c r="Y400" s="109" t="str">
        <f t="shared" si="94"/>
        <v/>
      </c>
      <c r="Z400" s="109" t="str">
        <f t="shared" si="94"/>
        <v/>
      </c>
      <c r="AA400" s="202">
        <f t="shared" si="95"/>
        <v>0</v>
      </c>
      <c r="AB400" s="110">
        <f t="shared" si="96"/>
        <v>0</v>
      </c>
      <c r="AC400" s="110">
        <f t="shared" si="97"/>
        <v>0</v>
      </c>
      <c r="AD400" s="175" t="e">
        <f t="shared" si="98"/>
        <v>#DIV/0!</v>
      </c>
    </row>
    <row r="401" spans="6:30" ht="24.75" customHeight="1">
      <c r="F401" s="107"/>
      <c r="G401" s="107"/>
      <c r="H401" s="107"/>
      <c r="I401" s="107"/>
      <c r="J401" s="107"/>
      <c r="K401" s="114">
        <f t="shared" si="86"/>
        <v>0</v>
      </c>
      <c r="L401" s="114">
        <f t="shared" si="87"/>
        <v>0</v>
      </c>
      <c r="M401" s="209">
        <f t="shared" si="85"/>
        <v>0</v>
      </c>
      <c r="N401" s="179"/>
      <c r="O401" s="194">
        <f t="shared" si="88"/>
        <v>0</v>
      </c>
      <c r="P401" s="184"/>
      <c r="Q401" s="115"/>
      <c r="R401" s="184"/>
      <c r="S401" s="113"/>
      <c r="T401" s="195">
        <f t="shared" si="89"/>
        <v>0</v>
      </c>
      <c r="U401" s="178" t="e">
        <f t="shared" si="90"/>
        <v>#DIV/0!</v>
      </c>
      <c r="V401" s="221">
        <f t="shared" si="91"/>
        <v>0</v>
      </c>
      <c r="W401" s="109" t="str">
        <f t="shared" si="92"/>
        <v/>
      </c>
      <c r="X401" s="109" t="str">
        <f t="shared" si="93"/>
        <v/>
      </c>
      <c r="Y401" s="109" t="str">
        <f t="shared" si="94"/>
        <v/>
      </c>
      <c r="Z401" s="109" t="str">
        <f t="shared" si="94"/>
        <v/>
      </c>
      <c r="AA401" s="202">
        <f t="shared" si="95"/>
        <v>0</v>
      </c>
      <c r="AB401" s="110">
        <f t="shared" si="96"/>
        <v>0</v>
      </c>
      <c r="AC401" s="110">
        <f t="shared" si="97"/>
        <v>0</v>
      </c>
      <c r="AD401" s="175" t="e">
        <f t="shared" si="98"/>
        <v>#DIV/0!</v>
      </c>
    </row>
    <row r="402" spans="6:30" ht="24.75" customHeight="1">
      <c r="F402" s="107"/>
      <c r="G402" s="107"/>
      <c r="H402" s="107"/>
      <c r="I402" s="107"/>
      <c r="J402" s="107"/>
      <c r="K402" s="114">
        <f t="shared" si="86"/>
        <v>0</v>
      </c>
      <c r="L402" s="114">
        <f t="shared" si="87"/>
        <v>0</v>
      </c>
      <c r="M402" s="209">
        <f t="shared" si="85"/>
        <v>0</v>
      </c>
      <c r="N402" s="179"/>
      <c r="O402" s="194">
        <f t="shared" si="88"/>
        <v>0</v>
      </c>
      <c r="P402" s="184"/>
      <c r="Q402" s="115"/>
      <c r="R402" s="184"/>
      <c r="S402" s="113"/>
      <c r="T402" s="195">
        <f t="shared" si="89"/>
        <v>0</v>
      </c>
      <c r="U402" s="178" t="e">
        <f t="shared" si="90"/>
        <v>#DIV/0!</v>
      </c>
      <c r="V402" s="221">
        <f t="shared" si="91"/>
        <v>0</v>
      </c>
      <c r="W402" s="109" t="str">
        <f t="shared" si="92"/>
        <v/>
      </c>
      <c r="X402" s="109" t="str">
        <f t="shared" si="93"/>
        <v/>
      </c>
      <c r="Y402" s="109" t="str">
        <f t="shared" si="94"/>
        <v/>
      </c>
      <c r="Z402" s="109" t="str">
        <f t="shared" si="94"/>
        <v/>
      </c>
      <c r="AA402" s="202">
        <f t="shared" si="95"/>
        <v>0</v>
      </c>
      <c r="AB402" s="110">
        <f t="shared" si="96"/>
        <v>0</v>
      </c>
      <c r="AC402" s="110">
        <f t="shared" si="97"/>
        <v>0</v>
      </c>
      <c r="AD402" s="175" t="e">
        <f t="shared" si="98"/>
        <v>#DIV/0!</v>
      </c>
    </row>
    <row r="403" spans="6:30" ht="24.75" customHeight="1">
      <c r="F403" s="107"/>
      <c r="G403" s="107"/>
      <c r="H403" s="107"/>
      <c r="I403" s="107"/>
      <c r="J403" s="107"/>
      <c r="K403" s="114">
        <f t="shared" si="86"/>
        <v>0</v>
      </c>
      <c r="L403" s="114">
        <f t="shared" si="87"/>
        <v>0</v>
      </c>
      <c r="M403" s="209">
        <f t="shared" si="85"/>
        <v>0</v>
      </c>
      <c r="N403" s="179"/>
      <c r="O403" s="194">
        <f t="shared" si="88"/>
        <v>0</v>
      </c>
      <c r="P403" s="184"/>
      <c r="Q403" s="115"/>
      <c r="R403" s="184"/>
      <c r="S403" s="113"/>
      <c r="T403" s="195">
        <f t="shared" si="89"/>
        <v>0</v>
      </c>
      <c r="U403" s="178" t="e">
        <f t="shared" si="90"/>
        <v>#DIV/0!</v>
      </c>
      <c r="V403" s="221">
        <f t="shared" si="91"/>
        <v>0</v>
      </c>
      <c r="W403" s="109" t="str">
        <f t="shared" si="92"/>
        <v/>
      </c>
      <c r="X403" s="109" t="str">
        <f t="shared" si="93"/>
        <v/>
      </c>
      <c r="Y403" s="109" t="str">
        <f t="shared" si="94"/>
        <v/>
      </c>
      <c r="Z403" s="109" t="str">
        <f t="shared" si="94"/>
        <v/>
      </c>
      <c r="AA403" s="202">
        <f t="shared" si="95"/>
        <v>0</v>
      </c>
      <c r="AB403" s="110">
        <f t="shared" si="96"/>
        <v>0</v>
      </c>
      <c r="AC403" s="110">
        <f t="shared" si="97"/>
        <v>0</v>
      </c>
      <c r="AD403" s="175" t="e">
        <f t="shared" si="98"/>
        <v>#DIV/0!</v>
      </c>
    </row>
    <row r="404" spans="6:30" ht="24.75" customHeight="1">
      <c r="F404" s="107"/>
      <c r="G404" s="107"/>
      <c r="H404" s="107"/>
      <c r="I404" s="107"/>
      <c r="J404" s="107"/>
      <c r="K404" s="114">
        <f t="shared" si="86"/>
        <v>0</v>
      </c>
      <c r="L404" s="114">
        <f t="shared" si="87"/>
        <v>0</v>
      </c>
      <c r="M404" s="209">
        <f t="shared" si="85"/>
        <v>0</v>
      </c>
      <c r="N404" s="179"/>
      <c r="O404" s="194">
        <f t="shared" si="88"/>
        <v>0</v>
      </c>
      <c r="P404" s="184"/>
      <c r="Q404" s="115"/>
      <c r="R404" s="184"/>
      <c r="S404" s="113"/>
      <c r="T404" s="195">
        <f t="shared" si="89"/>
        <v>0</v>
      </c>
      <c r="U404" s="178" t="e">
        <f t="shared" si="90"/>
        <v>#DIV/0!</v>
      </c>
      <c r="V404" s="221">
        <f t="shared" si="91"/>
        <v>0</v>
      </c>
      <c r="W404" s="109" t="str">
        <f t="shared" si="92"/>
        <v/>
      </c>
      <c r="X404" s="109" t="str">
        <f t="shared" si="93"/>
        <v/>
      </c>
      <c r="Y404" s="109" t="str">
        <f t="shared" si="94"/>
        <v/>
      </c>
      <c r="Z404" s="109" t="str">
        <f t="shared" si="94"/>
        <v/>
      </c>
      <c r="AA404" s="202">
        <f t="shared" si="95"/>
        <v>0</v>
      </c>
      <c r="AB404" s="110">
        <f t="shared" si="96"/>
        <v>0</v>
      </c>
      <c r="AC404" s="110">
        <f t="shared" si="97"/>
        <v>0</v>
      </c>
      <c r="AD404" s="175" t="e">
        <f t="shared" si="98"/>
        <v>#DIV/0!</v>
      </c>
    </row>
    <row r="405" spans="6:30" ht="24.75" customHeight="1">
      <c r="F405" s="107"/>
      <c r="G405" s="107"/>
      <c r="H405" s="107"/>
      <c r="I405" s="107"/>
      <c r="J405" s="107"/>
      <c r="K405" s="114">
        <f t="shared" si="86"/>
        <v>0</v>
      </c>
      <c r="L405" s="114">
        <f t="shared" si="87"/>
        <v>0</v>
      </c>
      <c r="M405" s="209">
        <f t="shared" si="85"/>
        <v>0</v>
      </c>
      <c r="N405" s="179"/>
      <c r="O405" s="194">
        <f t="shared" si="88"/>
        <v>0</v>
      </c>
      <c r="P405" s="184"/>
      <c r="Q405" s="115"/>
      <c r="R405" s="184"/>
      <c r="S405" s="113"/>
      <c r="T405" s="195">
        <f t="shared" si="89"/>
        <v>0</v>
      </c>
      <c r="U405" s="178" t="e">
        <f t="shared" si="90"/>
        <v>#DIV/0!</v>
      </c>
      <c r="V405" s="221">
        <f t="shared" si="91"/>
        <v>0</v>
      </c>
      <c r="W405" s="109" t="str">
        <f t="shared" si="92"/>
        <v/>
      </c>
      <c r="X405" s="109" t="str">
        <f t="shared" si="93"/>
        <v/>
      </c>
      <c r="Y405" s="109" t="str">
        <f t="shared" si="94"/>
        <v/>
      </c>
      <c r="Z405" s="109" t="str">
        <f t="shared" si="94"/>
        <v/>
      </c>
      <c r="AA405" s="202">
        <f t="shared" si="95"/>
        <v>0</v>
      </c>
      <c r="AB405" s="110">
        <f t="shared" si="96"/>
        <v>0</v>
      </c>
      <c r="AC405" s="110">
        <f t="shared" si="97"/>
        <v>0</v>
      </c>
      <c r="AD405" s="175" t="e">
        <f t="shared" si="98"/>
        <v>#DIV/0!</v>
      </c>
    </row>
    <row r="406" spans="6:30" ht="24.75" customHeight="1">
      <c r="F406" s="107"/>
      <c r="G406" s="107"/>
      <c r="H406" s="107"/>
      <c r="I406" s="107"/>
      <c r="J406" s="107"/>
      <c r="K406" s="114">
        <f t="shared" si="86"/>
        <v>0</v>
      </c>
      <c r="L406" s="114">
        <f t="shared" si="87"/>
        <v>0</v>
      </c>
      <c r="M406" s="209">
        <f t="shared" si="85"/>
        <v>0</v>
      </c>
      <c r="N406" s="179"/>
      <c r="O406" s="194">
        <f t="shared" si="88"/>
        <v>0</v>
      </c>
      <c r="P406" s="184"/>
      <c r="Q406" s="115"/>
      <c r="R406" s="184"/>
      <c r="S406" s="113"/>
      <c r="T406" s="195">
        <f t="shared" si="89"/>
        <v>0</v>
      </c>
      <c r="U406" s="178" t="e">
        <f t="shared" si="90"/>
        <v>#DIV/0!</v>
      </c>
      <c r="V406" s="221">
        <f t="shared" si="91"/>
        <v>0</v>
      </c>
      <c r="W406" s="109" t="str">
        <f t="shared" si="92"/>
        <v/>
      </c>
      <c r="X406" s="109" t="str">
        <f t="shared" si="93"/>
        <v/>
      </c>
      <c r="Y406" s="109" t="str">
        <f t="shared" si="94"/>
        <v/>
      </c>
      <c r="Z406" s="109" t="str">
        <f t="shared" si="94"/>
        <v/>
      </c>
      <c r="AA406" s="202">
        <f t="shared" si="95"/>
        <v>0</v>
      </c>
      <c r="AB406" s="110">
        <f t="shared" si="96"/>
        <v>0</v>
      </c>
      <c r="AC406" s="110">
        <f t="shared" si="97"/>
        <v>0</v>
      </c>
      <c r="AD406" s="175" t="e">
        <f t="shared" si="98"/>
        <v>#DIV/0!</v>
      </c>
    </row>
    <row r="407" spans="6:30" ht="24.75" customHeight="1">
      <c r="F407" s="107"/>
      <c r="G407" s="107"/>
      <c r="H407" s="107"/>
      <c r="I407" s="107"/>
      <c r="J407" s="107"/>
      <c r="K407" s="114">
        <f t="shared" si="86"/>
        <v>0</v>
      </c>
      <c r="L407" s="114">
        <f t="shared" si="87"/>
        <v>0</v>
      </c>
      <c r="M407" s="209">
        <f t="shared" si="85"/>
        <v>0</v>
      </c>
      <c r="N407" s="179"/>
      <c r="O407" s="194">
        <f t="shared" si="88"/>
        <v>0</v>
      </c>
      <c r="P407" s="184"/>
      <c r="Q407" s="115"/>
      <c r="R407" s="184"/>
      <c r="S407" s="113"/>
      <c r="T407" s="195">
        <f t="shared" si="89"/>
        <v>0</v>
      </c>
      <c r="U407" s="178" t="e">
        <f t="shared" si="90"/>
        <v>#DIV/0!</v>
      </c>
      <c r="V407" s="221">
        <f t="shared" si="91"/>
        <v>0</v>
      </c>
      <c r="W407" s="109" t="str">
        <f t="shared" si="92"/>
        <v/>
      </c>
      <c r="X407" s="109" t="str">
        <f t="shared" si="93"/>
        <v/>
      </c>
      <c r="Y407" s="109" t="str">
        <f t="shared" si="94"/>
        <v/>
      </c>
      <c r="Z407" s="109" t="str">
        <f t="shared" si="94"/>
        <v/>
      </c>
      <c r="AA407" s="202">
        <f t="shared" si="95"/>
        <v>0</v>
      </c>
      <c r="AB407" s="110">
        <f t="shared" si="96"/>
        <v>0</v>
      </c>
      <c r="AC407" s="110">
        <f t="shared" si="97"/>
        <v>0</v>
      </c>
      <c r="AD407" s="175" t="e">
        <f t="shared" si="98"/>
        <v>#DIV/0!</v>
      </c>
    </row>
    <row r="408" spans="6:30" ht="24.75" customHeight="1">
      <c r="F408" s="107"/>
      <c r="G408" s="107"/>
      <c r="H408" s="107"/>
      <c r="I408" s="107"/>
      <c r="J408" s="107"/>
      <c r="K408" s="114">
        <f t="shared" si="86"/>
        <v>0</v>
      </c>
      <c r="L408" s="114">
        <f t="shared" si="87"/>
        <v>0</v>
      </c>
      <c r="M408" s="209">
        <f t="shared" si="85"/>
        <v>0</v>
      </c>
      <c r="N408" s="179"/>
      <c r="O408" s="194">
        <f t="shared" si="88"/>
        <v>0</v>
      </c>
      <c r="P408" s="184"/>
      <c r="Q408" s="115"/>
      <c r="R408" s="184"/>
      <c r="S408" s="113"/>
      <c r="T408" s="195">
        <f t="shared" si="89"/>
        <v>0</v>
      </c>
      <c r="U408" s="178" t="e">
        <f t="shared" si="90"/>
        <v>#DIV/0!</v>
      </c>
      <c r="V408" s="221">
        <f t="shared" si="91"/>
        <v>0</v>
      </c>
      <c r="W408" s="109" t="str">
        <f t="shared" si="92"/>
        <v/>
      </c>
      <c r="X408" s="109" t="str">
        <f t="shared" si="93"/>
        <v/>
      </c>
      <c r="Y408" s="109" t="str">
        <f t="shared" si="94"/>
        <v/>
      </c>
      <c r="Z408" s="109" t="str">
        <f t="shared" si="94"/>
        <v/>
      </c>
      <c r="AA408" s="202">
        <f t="shared" si="95"/>
        <v>0</v>
      </c>
      <c r="AB408" s="110">
        <f t="shared" si="96"/>
        <v>0</v>
      </c>
      <c r="AC408" s="110">
        <f t="shared" si="97"/>
        <v>0</v>
      </c>
      <c r="AD408" s="175" t="e">
        <f t="shared" si="98"/>
        <v>#DIV/0!</v>
      </c>
    </row>
    <row r="409" spans="6:30" ht="24.75" customHeight="1">
      <c r="F409" s="107"/>
      <c r="G409" s="107"/>
      <c r="H409" s="107"/>
      <c r="I409" s="107"/>
      <c r="J409" s="107"/>
      <c r="K409" s="114">
        <f t="shared" si="86"/>
        <v>0</v>
      </c>
      <c r="L409" s="114">
        <f t="shared" si="87"/>
        <v>0</v>
      </c>
      <c r="M409" s="209">
        <f t="shared" si="85"/>
        <v>0</v>
      </c>
      <c r="N409" s="179"/>
      <c r="O409" s="194">
        <f t="shared" si="88"/>
        <v>0</v>
      </c>
      <c r="P409" s="184"/>
      <c r="Q409" s="115"/>
      <c r="R409" s="184"/>
      <c r="S409" s="113"/>
      <c r="T409" s="195">
        <f t="shared" si="89"/>
        <v>0</v>
      </c>
      <c r="U409" s="178" t="e">
        <f t="shared" si="90"/>
        <v>#DIV/0!</v>
      </c>
      <c r="V409" s="221">
        <f t="shared" si="91"/>
        <v>0</v>
      </c>
      <c r="W409" s="109" t="str">
        <f t="shared" si="92"/>
        <v/>
      </c>
      <c r="X409" s="109" t="str">
        <f t="shared" si="93"/>
        <v/>
      </c>
      <c r="Y409" s="109" t="str">
        <f t="shared" si="94"/>
        <v/>
      </c>
      <c r="Z409" s="109" t="str">
        <f t="shared" si="94"/>
        <v/>
      </c>
      <c r="AA409" s="202">
        <f t="shared" si="95"/>
        <v>0</v>
      </c>
      <c r="AB409" s="110">
        <f t="shared" si="96"/>
        <v>0</v>
      </c>
      <c r="AC409" s="110">
        <f t="shared" si="97"/>
        <v>0</v>
      </c>
      <c r="AD409" s="175" t="e">
        <f t="shared" si="98"/>
        <v>#DIV/0!</v>
      </c>
    </row>
    <row r="410" spans="6:30" ht="24.75" customHeight="1">
      <c r="F410" s="107"/>
      <c r="G410" s="107"/>
      <c r="H410" s="107"/>
      <c r="I410" s="107"/>
      <c r="J410" s="107"/>
      <c r="K410" s="114">
        <f t="shared" si="86"/>
        <v>0</v>
      </c>
      <c r="L410" s="114">
        <f t="shared" si="87"/>
        <v>0</v>
      </c>
      <c r="M410" s="209">
        <f t="shared" si="85"/>
        <v>0</v>
      </c>
      <c r="N410" s="179"/>
      <c r="O410" s="194">
        <f t="shared" si="88"/>
        <v>0</v>
      </c>
      <c r="P410" s="184"/>
      <c r="Q410" s="115"/>
      <c r="R410" s="184"/>
      <c r="S410" s="113"/>
      <c r="T410" s="195">
        <f t="shared" si="89"/>
        <v>0</v>
      </c>
      <c r="U410" s="178" t="e">
        <f t="shared" si="90"/>
        <v>#DIV/0!</v>
      </c>
      <c r="V410" s="221">
        <f t="shared" si="91"/>
        <v>0</v>
      </c>
      <c r="W410" s="109" t="str">
        <f t="shared" si="92"/>
        <v/>
      </c>
      <c r="X410" s="109" t="str">
        <f t="shared" si="93"/>
        <v/>
      </c>
      <c r="Y410" s="109" t="str">
        <f t="shared" si="94"/>
        <v/>
      </c>
      <c r="Z410" s="109" t="str">
        <f t="shared" si="94"/>
        <v/>
      </c>
      <c r="AA410" s="202">
        <f t="shared" si="95"/>
        <v>0</v>
      </c>
      <c r="AB410" s="110">
        <f t="shared" si="96"/>
        <v>0</v>
      </c>
      <c r="AC410" s="110">
        <f t="shared" si="97"/>
        <v>0</v>
      </c>
      <c r="AD410" s="175" t="e">
        <f t="shared" si="98"/>
        <v>#DIV/0!</v>
      </c>
    </row>
    <row r="411" spans="6:30" ht="24.75" customHeight="1">
      <c r="F411" s="107"/>
      <c r="G411" s="107"/>
      <c r="H411" s="107"/>
      <c r="I411" s="107"/>
      <c r="J411" s="107"/>
      <c r="K411" s="114">
        <f t="shared" si="86"/>
        <v>0</v>
      </c>
      <c r="L411" s="114">
        <f t="shared" si="87"/>
        <v>0</v>
      </c>
      <c r="M411" s="209">
        <f t="shared" si="85"/>
        <v>0</v>
      </c>
      <c r="N411" s="179"/>
      <c r="O411" s="194">
        <f t="shared" si="88"/>
        <v>0</v>
      </c>
      <c r="P411" s="184"/>
      <c r="Q411" s="115"/>
      <c r="R411" s="184"/>
      <c r="S411" s="113"/>
      <c r="T411" s="195">
        <f t="shared" si="89"/>
        <v>0</v>
      </c>
      <c r="U411" s="178" t="e">
        <f t="shared" si="90"/>
        <v>#DIV/0!</v>
      </c>
      <c r="V411" s="221">
        <f t="shared" si="91"/>
        <v>0</v>
      </c>
      <c r="W411" s="109" t="str">
        <f t="shared" si="92"/>
        <v/>
      </c>
      <c r="X411" s="109" t="str">
        <f t="shared" si="93"/>
        <v/>
      </c>
      <c r="Y411" s="109" t="str">
        <f t="shared" si="94"/>
        <v/>
      </c>
      <c r="Z411" s="109" t="str">
        <f t="shared" si="94"/>
        <v/>
      </c>
      <c r="AA411" s="202">
        <f t="shared" si="95"/>
        <v>0</v>
      </c>
      <c r="AB411" s="110">
        <f t="shared" si="96"/>
        <v>0</v>
      </c>
      <c r="AC411" s="110">
        <f t="shared" si="97"/>
        <v>0</v>
      </c>
      <c r="AD411" s="175" t="e">
        <f t="shared" si="98"/>
        <v>#DIV/0!</v>
      </c>
    </row>
    <row r="412" spans="6:30" ht="24.75" customHeight="1">
      <c r="F412" s="107"/>
      <c r="G412" s="107"/>
      <c r="H412" s="107"/>
      <c r="I412" s="107"/>
      <c r="J412" s="107"/>
      <c r="K412" s="114">
        <f t="shared" si="86"/>
        <v>0</v>
      </c>
      <c r="L412" s="114">
        <f t="shared" si="87"/>
        <v>0</v>
      </c>
      <c r="M412" s="209">
        <f t="shared" si="85"/>
        <v>0</v>
      </c>
      <c r="N412" s="179"/>
      <c r="O412" s="194">
        <f t="shared" si="88"/>
        <v>0</v>
      </c>
      <c r="P412" s="184"/>
      <c r="Q412" s="115"/>
      <c r="R412" s="184"/>
      <c r="S412" s="113"/>
      <c r="T412" s="195">
        <f t="shared" si="89"/>
        <v>0</v>
      </c>
      <c r="U412" s="178" t="e">
        <f t="shared" si="90"/>
        <v>#DIV/0!</v>
      </c>
      <c r="V412" s="221">
        <f t="shared" si="91"/>
        <v>0</v>
      </c>
      <c r="W412" s="109" t="str">
        <f t="shared" si="92"/>
        <v/>
      </c>
      <c r="X412" s="109" t="str">
        <f t="shared" si="93"/>
        <v/>
      </c>
      <c r="Y412" s="109" t="str">
        <f t="shared" si="94"/>
        <v/>
      </c>
      <c r="Z412" s="109" t="str">
        <f t="shared" si="94"/>
        <v/>
      </c>
      <c r="AA412" s="202">
        <f t="shared" si="95"/>
        <v>0</v>
      </c>
      <c r="AB412" s="110">
        <f t="shared" si="96"/>
        <v>0</v>
      </c>
      <c r="AC412" s="110">
        <f t="shared" si="97"/>
        <v>0</v>
      </c>
      <c r="AD412" s="175" t="e">
        <f t="shared" si="98"/>
        <v>#DIV/0!</v>
      </c>
    </row>
    <row r="413" spans="6:30" ht="24.75" customHeight="1">
      <c r="F413" s="107"/>
      <c r="G413" s="107"/>
      <c r="H413" s="107"/>
      <c r="I413" s="107"/>
      <c r="J413" s="107"/>
      <c r="K413" s="114">
        <f t="shared" si="86"/>
        <v>0</v>
      </c>
      <c r="L413" s="114">
        <f t="shared" si="87"/>
        <v>0</v>
      </c>
      <c r="M413" s="209">
        <f t="shared" si="85"/>
        <v>0</v>
      </c>
      <c r="N413" s="179"/>
      <c r="O413" s="194">
        <f t="shared" si="88"/>
        <v>0</v>
      </c>
      <c r="P413" s="184"/>
      <c r="Q413" s="115"/>
      <c r="R413" s="184"/>
      <c r="S413" s="113"/>
      <c r="T413" s="195">
        <f t="shared" si="89"/>
        <v>0</v>
      </c>
      <c r="U413" s="178" t="e">
        <f t="shared" si="90"/>
        <v>#DIV/0!</v>
      </c>
      <c r="V413" s="221">
        <f t="shared" si="91"/>
        <v>0</v>
      </c>
      <c r="W413" s="109" t="str">
        <f t="shared" si="92"/>
        <v/>
      </c>
      <c r="X413" s="109" t="str">
        <f t="shared" si="93"/>
        <v/>
      </c>
      <c r="Y413" s="109" t="str">
        <f t="shared" si="94"/>
        <v/>
      </c>
      <c r="Z413" s="109" t="str">
        <f t="shared" si="94"/>
        <v/>
      </c>
      <c r="AA413" s="202">
        <f t="shared" si="95"/>
        <v>0</v>
      </c>
      <c r="AB413" s="110">
        <f t="shared" si="96"/>
        <v>0</v>
      </c>
      <c r="AC413" s="110">
        <f t="shared" si="97"/>
        <v>0</v>
      </c>
      <c r="AD413" s="175" t="e">
        <f t="shared" si="98"/>
        <v>#DIV/0!</v>
      </c>
    </row>
    <row r="414" spans="6:30" ht="24.75" customHeight="1">
      <c r="F414" s="107"/>
      <c r="G414" s="107"/>
      <c r="H414" s="107"/>
      <c r="I414" s="107"/>
      <c r="J414" s="107"/>
      <c r="K414" s="114">
        <f t="shared" si="86"/>
        <v>0</v>
      </c>
      <c r="L414" s="114">
        <f t="shared" si="87"/>
        <v>0</v>
      </c>
      <c r="M414" s="209">
        <f t="shared" si="85"/>
        <v>0</v>
      </c>
      <c r="N414" s="179"/>
      <c r="O414" s="194">
        <f t="shared" si="88"/>
        <v>0</v>
      </c>
      <c r="P414" s="184"/>
      <c r="Q414" s="115"/>
      <c r="R414" s="184"/>
      <c r="S414" s="113"/>
      <c r="T414" s="195">
        <f t="shared" si="89"/>
        <v>0</v>
      </c>
      <c r="U414" s="178" t="e">
        <f t="shared" si="90"/>
        <v>#DIV/0!</v>
      </c>
      <c r="V414" s="221">
        <f t="shared" si="91"/>
        <v>0</v>
      </c>
      <c r="W414" s="109" t="str">
        <f t="shared" si="92"/>
        <v/>
      </c>
      <c r="X414" s="109" t="str">
        <f t="shared" si="93"/>
        <v/>
      </c>
      <c r="Y414" s="109" t="str">
        <f t="shared" si="94"/>
        <v/>
      </c>
      <c r="Z414" s="109" t="str">
        <f t="shared" si="94"/>
        <v/>
      </c>
      <c r="AA414" s="202">
        <f t="shared" si="95"/>
        <v>0</v>
      </c>
      <c r="AB414" s="110">
        <f t="shared" si="96"/>
        <v>0</v>
      </c>
      <c r="AC414" s="110">
        <f t="shared" si="97"/>
        <v>0</v>
      </c>
      <c r="AD414" s="175" t="e">
        <f t="shared" si="98"/>
        <v>#DIV/0!</v>
      </c>
    </row>
    <row r="415" spans="6:30" ht="24.75" customHeight="1">
      <c r="F415" s="107"/>
      <c r="G415" s="107"/>
      <c r="H415" s="107"/>
      <c r="I415" s="107"/>
      <c r="J415" s="107"/>
      <c r="K415" s="114">
        <f t="shared" si="86"/>
        <v>0</v>
      </c>
      <c r="L415" s="114">
        <f t="shared" si="87"/>
        <v>0</v>
      </c>
      <c r="M415" s="209">
        <f t="shared" si="85"/>
        <v>0</v>
      </c>
      <c r="N415" s="179"/>
      <c r="O415" s="194">
        <f t="shared" si="88"/>
        <v>0</v>
      </c>
      <c r="P415" s="184"/>
      <c r="Q415" s="115"/>
      <c r="R415" s="184"/>
      <c r="S415" s="113"/>
      <c r="T415" s="195">
        <f t="shared" si="89"/>
        <v>0</v>
      </c>
      <c r="U415" s="178" t="e">
        <f t="shared" si="90"/>
        <v>#DIV/0!</v>
      </c>
      <c r="V415" s="221">
        <f t="shared" si="91"/>
        <v>0</v>
      </c>
      <c r="W415" s="109" t="str">
        <f t="shared" si="92"/>
        <v/>
      </c>
      <c r="X415" s="109" t="str">
        <f t="shared" si="93"/>
        <v/>
      </c>
      <c r="Y415" s="109" t="str">
        <f t="shared" si="94"/>
        <v/>
      </c>
      <c r="Z415" s="109" t="str">
        <f t="shared" si="94"/>
        <v/>
      </c>
      <c r="AA415" s="202">
        <f t="shared" si="95"/>
        <v>0</v>
      </c>
      <c r="AB415" s="110">
        <f t="shared" si="96"/>
        <v>0</v>
      </c>
      <c r="AC415" s="110">
        <f t="shared" si="97"/>
        <v>0</v>
      </c>
      <c r="AD415" s="175" t="e">
        <f t="shared" si="98"/>
        <v>#DIV/0!</v>
      </c>
    </row>
    <row r="416" spans="6:30" ht="24.75" customHeight="1">
      <c r="F416" s="107"/>
      <c r="G416" s="107"/>
      <c r="H416" s="107"/>
      <c r="I416" s="107"/>
      <c r="J416" s="107"/>
      <c r="K416" s="114">
        <f t="shared" si="86"/>
        <v>0</v>
      </c>
      <c r="L416" s="114">
        <f t="shared" si="87"/>
        <v>0</v>
      </c>
      <c r="M416" s="209">
        <f t="shared" si="85"/>
        <v>0</v>
      </c>
      <c r="N416" s="179"/>
      <c r="O416" s="194">
        <f t="shared" si="88"/>
        <v>0</v>
      </c>
      <c r="P416" s="184"/>
      <c r="Q416" s="115"/>
      <c r="R416" s="184"/>
      <c r="S416" s="113"/>
      <c r="T416" s="195">
        <f t="shared" si="89"/>
        <v>0</v>
      </c>
      <c r="U416" s="178" t="e">
        <f t="shared" si="90"/>
        <v>#DIV/0!</v>
      </c>
      <c r="V416" s="221">
        <f t="shared" si="91"/>
        <v>0</v>
      </c>
      <c r="W416" s="109" t="str">
        <f t="shared" si="92"/>
        <v/>
      </c>
      <c r="X416" s="109" t="str">
        <f t="shared" si="93"/>
        <v/>
      </c>
      <c r="Y416" s="109" t="str">
        <f t="shared" si="94"/>
        <v/>
      </c>
      <c r="Z416" s="109" t="str">
        <f t="shared" si="94"/>
        <v/>
      </c>
      <c r="AA416" s="202">
        <f t="shared" si="95"/>
        <v>0</v>
      </c>
      <c r="AB416" s="110">
        <f t="shared" si="96"/>
        <v>0</v>
      </c>
      <c r="AC416" s="110">
        <f t="shared" si="97"/>
        <v>0</v>
      </c>
      <c r="AD416" s="175" t="e">
        <f t="shared" si="98"/>
        <v>#DIV/0!</v>
      </c>
    </row>
    <row r="417" spans="2:30" ht="24.75" customHeight="1">
      <c r="F417" s="107"/>
      <c r="G417" s="107"/>
      <c r="H417" s="107"/>
      <c r="I417" s="107"/>
      <c r="J417" s="107"/>
      <c r="K417" s="114">
        <f t="shared" si="86"/>
        <v>0</v>
      </c>
      <c r="L417" s="114">
        <f t="shared" si="87"/>
        <v>0</v>
      </c>
      <c r="M417" s="209">
        <f t="shared" si="85"/>
        <v>0</v>
      </c>
      <c r="N417" s="179"/>
      <c r="O417" s="194">
        <f t="shared" si="88"/>
        <v>0</v>
      </c>
      <c r="P417" s="184"/>
      <c r="Q417" s="115"/>
      <c r="R417" s="184"/>
      <c r="S417" s="113"/>
      <c r="T417" s="195">
        <f t="shared" si="89"/>
        <v>0</v>
      </c>
      <c r="U417" s="178" t="e">
        <f t="shared" si="90"/>
        <v>#DIV/0!</v>
      </c>
      <c r="V417" s="221">
        <f t="shared" si="91"/>
        <v>0</v>
      </c>
      <c r="W417" s="109" t="str">
        <f t="shared" si="92"/>
        <v/>
      </c>
      <c r="X417" s="109" t="str">
        <f t="shared" si="93"/>
        <v/>
      </c>
      <c r="Y417" s="109" t="str">
        <f t="shared" si="94"/>
        <v/>
      </c>
      <c r="Z417" s="109" t="str">
        <f t="shared" si="94"/>
        <v/>
      </c>
      <c r="AA417" s="202">
        <f t="shared" si="95"/>
        <v>0</v>
      </c>
      <c r="AB417" s="110">
        <f t="shared" si="96"/>
        <v>0</v>
      </c>
      <c r="AC417" s="110">
        <f t="shared" si="97"/>
        <v>0</v>
      </c>
      <c r="AD417" s="175" t="e">
        <f t="shared" si="98"/>
        <v>#DIV/0!</v>
      </c>
    </row>
    <row r="418" spans="2:30" ht="24.75" customHeight="1">
      <c r="F418" s="107"/>
      <c r="G418" s="107"/>
      <c r="H418" s="107"/>
      <c r="I418" s="107"/>
      <c r="J418" s="107"/>
      <c r="K418" s="114">
        <f t="shared" si="86"/>
        <v>0</v>
      </c>
      <c r="L418" s="114">
        <f t="shared" si="87"/>
        <v>0</v>
      </c>
      <c r="M418" s="209">
        <f t="shared" si="85"/>
        <v>0</v>
      </c>
      <c r="N418" s="179"/>
      <c r="O418" s="194">
        <f t="shared" si="88"/>
        <v>0</v>
      </c>
      <c r="P418" s="112"/>
      <c r="Q418" s="115"/>
      <c r="R418" s="112"/>
      <c r="S418" s="113"/>
      <c r="T418" s="195">
        <f t="shared" si="89"/>
        <v>0</v>
      </c>
      <c r="U418" s="178" t="e">
        <f t="shared" si="90"/>
        <v>#DIV/0!</v>
      </c>
      <c r="V418" s="221">
        <f t="shared" si="91"/>
        <v>0</v>
      </c>
      <c r="W418" s="109" t="str">
        <f t="shared" si="92"/>
        <v/>
      </c>
      <c r="X418" s="109" t="str">
        <f t="shared" si="93"/>
        <v/>
      </c>
      <c r="Y418" s="109" t="str">
        <f t="shared" si="94"/>
        <v/>
      </c>
      <c r="Z418" s="109" t="str">
        <f t="shared" si="94"/>
        <v/>
      </c>
      <c r="AA418" s="202">
        <f t="shared" si="95"/>
        <v>0</v>
      </c>
      <c r="AB418" s="110">
        <f t="shared" si="96"/>
        <v>0</v>
      </c>
      <c r="AC418" s="110">
        <f t="shared" si="97"/>
        <v>0</v>
      </c>
      <c r="AD418" s="175" t="e">
        <f t="shared" si="98"/>
        <v>#DIV/0!</v>
      </c>
    </row>
    <row r="419" spans="2:30" ht="24.75" customHeight="1" thickBot="1">
      <c r="S419" s="113"/>
    </row>
    <row r="420" spans="2:30" ht="29.25" customHeight="1" thickBot="1">
      <c r="B420" s="205" t="s">
        <v>81</v>
      </c>
      <c r="C420" s="205"/>
      <c r="D420" s="205"/>
      <c r="E420" s="205"/>
      <c r="F420" s="205"/>
      <c r="G420" s="205"/>
      <c r="H420" s="205"/>
      <c r="I420" s="205"/>
      <c r="J420" s="205"/>
      <c r="K420" s="205"/>
      <c r="L420" s="205"/>
      <c r="M420" s="205"/>
      <c r="N420" s="205"/>
      <c r="O420" s="205"/>
      <c r="P420" s="205"/>
      <c r="Q420" s="206"/>
      <c r="R420" s="205"/>
      <c r="S420" s="204"/>
      <c r="T420" s="205"/>
      <c r="U420" s="204" t="e">
        <f>SUBTOTAL(9,U10:U419)</f>
        <v>#DIV/0!</v>
      </c>
    </row>
    <row r="421" spans="2:30">
      <c r="S421" s="113"/>
    </row>
    <row r="422" spans="2:30">
      <c r="S422" s="113"/>
    </row>
    <row r="423" spans="2:30">
      <c r="S423" s="113"/>
    </row>
    <row r="424" spans="2:30">
      <c r="S424" s="113"/>
    </row>
    <row r="425" spans="2:30">
      <c r="S425" s="113"/>
    </row>
    <row r="426" spans="2:30">
      <c r="S426" s="113"/>
    </row>
    <row r="427" spans="2:30">
      <c r="S427" s="113"/>
    </row>
    <row r="428" spans="2:30">
      <c r="S428" s="113"/>
    </row>
    <row r="429" spans="2:30">
      <c r="S429" s="113"/>
    </row>
    <row r="430" spans="2:30">
      <c r="S430" s="113"/>
    </row>
    <row r="431" spans="2:30">
      <c r="S431" s="113"/>
    </row>
    <row r="432" spans="2:30">
      <c r="S432" s="113"/>
    </row>
    <row r="433" spans="19:19">
      <c r="S433" s="113"/>
    </row>
    <row r="434" spans="19:19">
      <c r="S434" s="113"/>
    </row>
    <row r="435" spans="19:19">
      <c r="S435" s="113"/>
    </row>
    <row r="436" spans="19:19">
      <c r="S436" s="113"/>
    </row>
    <row r="437" spans="19:19">
      <c r="S437" s="113"/>
    </row>
    <row r="438" spans="19:19">
      <c r="S438" s="113"/>
    </row>
    <row r="439" spans="19:19">
      <c r="S439" s="113"/>
    </row>
    <row r="440" spans="19:19">
      <c r="S440" s="113"/>
    </row>
    <row r="441" spans="19:19">
      <c r="S441" s="113"/>
    </row>
    <row r="442" spans="19:19">
      <c r="S442" s="113"/>
    </row>
    <row r="443" spans="19:19">
      <c r="S443" s="113"/>
    </row>
    <row r="444" spans="19:19">
      <c r="S444" s="113"/>
    </row>
    <row r="445" spans="19:19">
      <c r="S445" s="113"/>
    </row>
    <row r="446" spans="19:19">
      <c r="S446" s="113"/>
    </row>
    <row r="447" spans="19:19">
      <c r="S447" s="113"/>
    </row>
    <row r="448" spans="19:19">
      <c r="S448" s="113"/>
    </row>
    <row r="449" spans="19:19">
      <c r="S449" s="113"/>
    </row>
    <row r="450" spans="19:19">
      <c r="S450" s="113"/>
    </row>
    <row r="451" spans="19:19">
      <c r="S451" s="113"/>
    </row>
    <row r="452" spans="19:19">
      <c r="S452" s="113"/>
    </row>
    <row r="453" spans="19:19">
      <c r="S453" s="113"/>
    </row>
    <row r="454" spans="19:19">
      <c r="S454" s="113"/>
    </row>
    <row r="455" spans="19:19">
      <c r="S455" s="113"/>
    </row>
    <row r="456" spans="19:19">
      <c r="S456" s="113"/>
    </row>
    <row r="457" spans="19:19">
      <c r="S457" s="113"/>
    </row>
    <row r="458" spans="19:19">
      <c r="S458" s="113"/>
    </row>
    <row r="459" spans="19:19">
      <c r="S459" s="113"/>
    </row>
    <row r="460" spans="19:19">
      <c r="S460" s="113"/>
    </row>
  </sheetData>
  <sheetProtection formatColumns="0" formatRows="0" sort="0" autoFilter="0"/>
  <autoFilter ref="A9:AD9">
    <filterColumn colId="0">
      <customFilters and="1">
        <customFilter operator="notEqual" val=" "/>
      </customFilters>
    </filterColumn>
  </autoFilter>
  <mergeCells count="2">
    <mergeCell ref="W8:AA8"/>
    <mergeCell ref="G7:U7"/>
  </mergeCells>
  <phoneticPr fontId="0" type="noConversion"/>
  <conditionalFormatting sqref="N10:N49 N73:N418">
    <cfRule type="cellIs" dxfId="17" priority="10" stopIfTrue="1" operator="notEqual">
      <formula>0</formula>
    </cfRule>
  </conditionalFormatting>
  <conditionalFormatting sqref="Q420 Q10:Q49 S10:S49 S421:S460 O10:O49 O73:O418 S73:S419 Q73:Q418">
    <cfRule type="cellIs" dxfId="16" priority="11" stopIfTrue="1" operator="notEqual">
      <formula>0</formula>
    </cfRule>
    <cfRule type="cellIs" dxfId="15" priority="12" stopIfTrue="1" operator="equal">
      <formula>0</formula>
    </cfRule>
  </conditionalFormatting>
  <conditionalFormatting sqref="P10:P49 P73:P418">
    <cfRule type="cellIs" dxfId="14" priority="13" stopIfTrue="1" operator="notEqual">
      <formula>0</formula>
    </cfRule>
  </conditionalFormatting>
  <conditionalFormatting sqref="R10:R49 R73:R418">
    <cfRule type="cellIs" dxfId="13" priority="14" stopIfTrue="1" operator="greaterThan">
      <formula>0</formula>
    </cfRule>
  </conditionalFormatting>
  <conditionalFormatting sqref="U10:U49 K10:M49 K73:M418 U73:U418">
    <cfRule type="cellIs" dxfId="12" priority="15" stopIfTrue="1" operator="equal">
      <formula>0</formula>
    </cfRule>
    <cfRule type="cellIs" dxfId="11" priority="16" stopIfTrue="1" operator="greaterThan">
      <formula>0</formula>
    </cfRule>
  </conditionalFormatting>
  <conditionalFormatting sqref="A73:F418 A10:F49">
    <cfRule type="cellIs" dxfId="10" priority="17" stopIfTrue="1" operator="notEqual">
      <formula>0</formula>
    </cfRule>
  </conditionalFormatting>
  <conditionalFormatting sqref="G10:J49 G73:J418">
    <cfRule type="cellIs" dxfId="9" priority="18" stopIfTrue="1" operator="notEqual">
      <formula>0</formula>
    </cfRule>
  </conditionalFormatting>
  <conditionalFormatting sqref="N50:N72">
    <cfRule type="cellIs" dxfId="8" priority="1" stopIfTrue="1" operator="notEqual">
      <formula>0</formula>
    </cfRule>
  </conditionalFormatting>
  <conditionalFormatting sqref="Q50:Q72 S50:S72 O50:O72">
    <cfRule type="cellIs" dxfId="7" priority="2" stopIfTrue="1" operator="notEqual">
      <formula>0</formula>
    </cfRule>
    <cfRule type="cellIs" dxfId="6" priority="3" stopIfTrue="1" operator="equal">
      <formula>0</formula>
    </cfRule>
  </conditionalFormatting>
  <conditionalFormatting sqref="P50:P72">
    <cfRule type="cellIs" dxfId="5" priority="4" stopIfTrue="1" operator="notEqual">
      <formula>0</formula>
    </cfRule>
  </conditionalFormatting>
  <conditionalFormatting sqref="R50:R72">
    <cfRule type="cellIs" dxfId="4" priority="5" stopIfTrue="1" operator="greaterThan">
      <formula>0</formula>
    </cfRule>
  </conditionalFormatting>
  <conditionalFormatting sqref="U50:U72 K50:M72">
    <cfRule type="cellIs" dxfId="3" priority="6" stopIfTrue="1" operator="equal">
      <formula>0</formula>
    </cfRule>
    <cfRule type="cellIs" dxfId="2" priority="7" stopIfTrue="1" operator="greaterThan">
      <formula>0</formula>
    </cfRule>
  </conditionalFormatting>
  <conditionalFormatting sqref="A50:F72">
    <cfRule type="cellIs" dxfId="1" priority="8" stopIfTrue="1" operator="notEqual">
      <formula>0</formula>
    </cfRule>
  </conditionalFormatting>
  <conditionalFormatting sqref="G50:J72">
    <cfRule type="cellIs" dxfId="0" priority="9" stopIfTrue="1" operator="notEqual">
      <formula>0</formula>
    </cfRule>
  </conditionalFormatting>
  <printOptions horizontalCentered="1"/>
  <pageMargins left="0.17" right="0.13" top="0.36" bottom="0.5" header="0.15" footer="0.21"/>
  <pageSetup paperSize="9" scale="68" fitToHeight="10" orientation="landscape" r:id="rId1"/>
  <headerFooter alignWithMargins="0">
    <oddHeader>&amp;L&amp;"Tahoma,Corsivo"Comune di MEDA</oddHeader>
    <oddFooter>&amp;C&amp;P di &amp;N&amp;L&amp;"Tahoma,Corsivo"Stampato il &amp;D alle &amp;T</oddFooter>
  </headerFooter>
  <legacyDrawing r:id="rId2"/>
</worksheet>
</file>

<file path=xl/worksheets/sheet14.xml><?xml version="1.0" encoding="utf-8"?>
<worksheet xmlns="http://schemas.openxmlformats.org/spreadsheetml/2006/main" xmlns:r="http://schemas.openxmlformats.org/officeDocument/2006/relationships">
  <sheetPr filterMode="1">
    <pageSetUpPr fitToPage="1"/>
  </sheetPr>
  <dimension ref="A1:J27"/>
  <sheetViews>
    <sheetView view="pageBreakPreview" zoomScale="60" zoomScaleNormal="100" workbookViewId="0">
      <selection activeCell="B13" sqref="B13"/>
    </sheetView>
  </sheetViews>
  <sheetFormatPr defaultRowHeight="12.75"/>
  <cols>
    <col min="1" max="1" width="32" style="2" customWidth="1"/>
    <col min="2" max="2" width="22.7109375" style="2" customWidth="1"/>
    <col min="3" max="3" width="9.140625" style="2" hidden="1" customWidth="1"/>
    <col min="4" max="4" width="13.5703125" style="2" customWidth="1"/>
    <col min="5" max="5" width="20.85546875" style="2" customWidth="1"/>
    <col min="6" max="6" width="20.140625" style="2" customWidth="1"/>
    <col min="7" max="7" width="11.28515625" style="2" customWidth="1"/>
    <col min="8" max="9" width="9.140625" style="2"/>
    <col min="10" max="10" width="21.7109375" style="2" customWidth="1"/>
    <col min="11" max="16384" width="9.140625" style="2"/>
  </cols>
  <sheetData>
    <row r="1" spans="1:10" ht="13.5" thickBot="1"/>
    <row r="2" spans="1:10" ht="29.25" customHeight="1" thickBot="1">
      <c r="A2" s="350" t="s">
        <v>55</v>
      </c>
      <c r="B2" s="351"/>
      <c r="C2" s="351"/>
      <c r="D2" s="351"/>
      <c r="E2" s="351"/>
      <c r="F2" s="352"/>
      <c r="G2" s="355" t="s">
        <v>56</v>
      </c>
      <c r="H2" s="356"/>
      <c r="I2" s="356"/>
      <c r="J2" s="357"/>
    </row>
    <row r="3" spans="1:10" ht="26.25" customHeight="1">
      <c r="A3" s="130" t="s">
        <v>43</v>
      </c>
      <c r="B3" s="131" t="s">
        <v>92</v>
      </c>
      <c r="C3" s="131" t="s">
        <v>57</v>
      </c>
      <c r="D3" s="131" t="s">
        <v>58</v>
      </c>
      <c r="E3" s="131" t="s">
        <v>93</v>
      </c>
      <c r="F3" s="132" t="s">
        <v>59</v>
      </c>
      <c r="G3" s="133" t="s">
        <v>60</v>
      </c>
      <c r="H3" s="353" t="s">
        <v>61</v>
      </c>
      <c r="I3" s="354"/>
      <c r="J3" s="132" t="s">
        <v>62</v>
      </c>
    </row>
    <row r="4" spans="1:10">
      <c r="A4" s="134" t="s">
        <v>51</v>
      </c>
      <c r="B4" s="135">
        <f>SUM(B5:B19)</f>
        <v>0</v>
      </c>
      <c r="C4" s="122"/>
      <c r="D4" s="122"/>
      <c r="E4" s="122"/>
      <c r="F4" s="136">
        <f>SUM(F5:F19)</f>
        <v>0</v>
      </c>
      <c r="G4" s="134"/>
      <c r="H4" s="122"/>
      <c r="I4" s="122"/>
      <c r="J4" s="136">
        <f>SUM(J5:J19)</f>
        <v>0</v>
      </c>
    </row>
    <row r="5" spans="1:10">
      <c r="A5" s="137" t="str">
        <f>PROG!C14</f>
        <v>STAFF DEL SINDACO</v>
      </c>
      <c r="B5" s="138"/>
      <c r="C5" s="139"/>
      <c r="D5" s="138"/>
      <c r="E5" s="140"/>
      <c r="F5" s="141">
        <f t="shared" ref="F5:F19" si="0">E5*D5</f>
        <v>0</v>
      </c>
      <c r="G5" s="142"/>
      <c r="H5" s="143" t="str">
        <f>IF(G5="","0",IF(G5&lt;70%,"E",IF(G5&lt;80%,"D",IF(G5&lt;90%,"C",IF(G5&lt;94.99%,"B",IF(G5&lt;100%,"A"))))))</f>
        <v>0</v>
      </c>
      <c r="I5" s="144" t="str">
        <f>IF(G5&lt;70%,"0",IF(G5&lt;95%,G5,100%))</f>
        <v>0</v>
      </c>
      <c r="J5" s="145">
        <f t="shared" ref="J5:J19" si="1">F5*I5</f>
        <v>0</v>
      </c>
    </row>
    <row r="6" spans="1:10">
      <c r="A6" s="137" t="str">
        <f>PROG!C15</f>
        <v>SEGRETARIO COMUNALE</v>
      </c>
      <c r="B6" s="146"/>
      <c r="C6" s="147"/>
      <c r="D6" s="146"/>
      <c r="E6" s="148"/>
      <c r="F6" s="149">
        <f t="shared" si="0"/>
        <v>0</v>
      </c>
      <c r="G6" s="150"/>
      <c r="H6" s="143" t="str">
        <f t="shared" ref="H6:H19" si="2">IF(G6="","0",IF(G6&lt;70%,"E",IF(G6&lt;80%,"D",IF(G6&lt;90%,"C",IF(G6&lt;94.99%,"B",IF(G6&lt;100%,"A"))))))</f>
        <v>0</v>
      </c>
      <c r="I6" s="144" t="str">
        <f t="shared" ref="I6:I19" si="3">IF(G6&lt;70%,"0",IF(G6&lt;95%,G6,100%))</f>
        <v>0</v>
      </c>
      <c r="J6" s="151">
        <f t="shared" si="1"/>
        <v>0</v>
      </c>
    </row>
    <row r="7" spans="1:10">
      <c r="A7" s="137" t="str">
        <f>PROG!C16</f>
        <v>SERVIZI GENERALI</v>
      </c>
      <c r="B7" s="146"/>
      <c r="C7" s="147"/>
      <c r="D7" s="146"/>
      <c r="E7" s="148"/>
      <c r="F7" s="149">
        <f t="shared" si="0"/>
        <v>0</v>
      </c>
      <c r="G7" s="150"/>
      <c r="H7" s="143" t="str">
        <f t="shared" si="2"/>
        <v>0</v>
      </c>
      <c r="I7" s="144" t="str">
        <f t="shared" si="3"/>
        <v>0</v>
      </c>
      <c r="J7" s="151">
        <f t="shared" si="1"/>
        <v>0</v>
      </c>
    </row>
    <row r="8" spans="1:10">
      <c r="A8" s="137" t="str">
        <f>PROG!C17</f>
        <v>SERVIZIO SEGRETERIA ASSISTENZA CULTURA ISTRUZIONE</v>
      </c>
      <c r="B8" s="146"/>
      <c r="C8" s="147"/>
      <c r="D8" s="146"/>
      <c r="E8" s="148"/>
      <c r="F8" s="149">
        <f t="shared" si="0"/>
        <v>0</v>
      </c>
      <c r="G8" s="150"/>
      <c r="H8" s="143" t="str">
        <f t="shared" si="2"/>
        <v>0</v>
      </c>
      <c r="I8" s="144" t="str">
        <f t="shared" si="3"/>
        <v>0</v>
      </c>
      <c r="J8" s="151">
        <f t="shared" si="1"/>
        <v>0</v>
      </c>
    </row>
    <row r="9" spans="1:10">
      <c r="A9" s="137" t="str">
        <f>PROG!C18</f>
        <v>SERVIZIO FINANZIARIO E TRIBUTI</v>
      </c>
      <c r="B9" s="146"/>
      <c r="C9" s="147"/>
      <c r="D9" s="146"/>
      <c r="E9" s="148"/>
      <c r="F9" s="149">
        <f t="shared" si="0"/>
        <v>0</v>
      </c>
      <c r="G9" s="150"/>
      <c r="H9" s="143" t="str">
        <f t="shared" si="2"/>
        <v>0</v>
      </c>
      <c r="I9" s="144" t="str">
        <f t="shared" si="3"/>
        <v>0</v>
      </c>
      <c r="J9" s="151">
        <f t="shared" si="1"/>
        <v>0</v>
      </c>
    </row>
    <row r="10" spans="1:10">
      <c r="A10" s="137" t="str">
        <f>PROG!C19</f>
        <v>SERVIZI DEMOGRAFICI ELETTORALE E STATISTICA</v>
      </c>
      <c r="B10" s="146"/>
      <c r="C10" s="147"/>
      <c r="D10" s="146"/>
      <c r="E10" s="148"/>
      <c r="F10" s="149">
        <f t="shared" si="0"/>
        <v>0</v>
      </c>
      <c r="G10" s="150"/>
      <c r="H10" s="143" t="str">
        <f t="shared" si="2"/>
        <v>0</v>
      </c>
      <c r="I10" s="144" t="str">
        <f t="shared" si="3"/>
        <v>0</v>
      </c>
      <c r="J10" s="151">
        <f t="shared" si="1"/>
        <v>0</v>
      </c>
    </row>
    <row r="11" spans="1:10">
      <c r="A11" s="137" t="str">
        <f>PROG!C20</f>
        <v>SERVIZIO EDILIZIA PRIVATA</v>
      </c>
      <c r="B11" s="146"/>
      <c r="C11" s="147"/>
      <c r="D11" s="146"/>
      <c r="E11" s="148"/>
      <c r="F11" s="149">
        <f t="shared" si="0"/>
        <v>0</v>
      </c>
      <c r="G11" s="150"/>
      <c r="H11" s="143" t="str">
        <f t="shared" si="2"/>
        <v>0</v>
      </c>
      <c r="I11" s="144" t="str">
        <f t="shared" si="3"/>
        <v>0</v>
      </c>
      <c r="J11" s="151">
        <f t="shared" si="1"/>
        <v>0</v>
      </c>
    </row>
    <row r="12" spans="1:10">
      <c r="A12" s="137" t="str">
        <f>PROG!C21</f>
        <v>SERVIZIO LAVORI PUBBLICI</v>
      </c>
      <c r="B12" s="146"/>
      <c r="C12" s="147"/>
      <c r="D12" s="146"/>
      <c r="E12" s="148"/>
      <c r="F12" s="149">
        <f t="shared" si="0"/>
        <v>0</v>
      </c>
      <c r="G12" s="150"/>
      <c r="H12" s="143" t="str">
        <f t="shared" si="2"/>
        <v>0</v>
      </c>
      <c r="I12" s="144" t="str">
        <f t="shared" si="3"/>
        <v>0</v>
      </c>
      <c r="J12" s="151">
        <f t="shared" si="1"/>
        <v>0</v>
      </c>
    </row>
    <row r="13" spans="1:10">
      <c r="A13" s="137" t="str">
        <f>PROG!C22</f>
        <v>SERVIZIO POLIZIA MUNICIPALE</v>
      </c>
      <c r="B13" s="146"/>
      <c r="C13" s="147"/>
      <c r="D13" s="146"/>
      <c r="E13" s="148"/>
      <c r="F13" s="149">
        <f t="shared" si="0"/>
        <v>0</v>
      </c>
      <c r="G13" s="150"/>
      <c r="H13" s="143" t="str">
        <f t="shared" si="2"/>
        <v>0</v>
      </c>
      <c r="I13" s="144" t="str">
        <f t="shared" si="3"/>
        <v>0</v>
      </c>
      <c r="J13" s="151">
        <f t="shared" si="1"/>
        <v>0</v>
      </c>
    </row>
    <row r="14" spans="1:10">
      <c r="A14" s="137" t="str">
        <f>PROG!C23</f>
        <v>SERVIZIO COMMERCIO  - POLIZIA AMMINISTRATIVA</v>
      </c>
      <c r="B14" s="146"/>
      <c r="C14" s="147"/>
      <c r="D14" s="146"/>
      <c r="E14" s="148"/>
      <c r="F14" s="149">
        <f t="shared" si="0"/>
        <v>0</v>
      </c>
      <c r="G14" s="150"/>
      <c r="H14" s="143" t="str">
        <f t="shared" si="2"/>
        <v>0</v>
      </c>
      <c r="I14" s="144" t="str">
        <f t="shared" si="3"/>
        <v>0</v>
      </c>
      <c r="J14" s="151">
        <f t="shared" si="1"/>
        <v>0</v>
      </c>
    </row>
    <row r="15" spans="1:10" hidden="1">
      <c r="A15" s="137" t="e">
        <f>PROG!#REF!</f>
        <v>#REF!</v>
      </c>
      <c r="B15" s="146"/>
      <c r="C15" s="147"/>
      <c r="D15" s="146"/>
      <c r="E15" s="148"/>
      <c r="F15" s="149">
        <f t="shared" si="0"/>
        <v>0</v>
      </c>
      <c r="G15" s="150"/>
      <c r="H15" s="143" t="str">
        <f t="shared" si="2"/>
        <v>0</v>
      </c>
      <c r="I15" s="144" t="str">
        <f t="shared" si="3"/>
        <v>0</v>
      </c>
      <c r="J15" s="151">
        <f t="shared" si="1"/>
        <v>0</v>
      </c>
    </row>
    <row r="16" spans="1:10" hidden="1">
      <c r="A16" s="137" t="e">
        <f>PROG!#REF!</f>
        <v>#REF!</v>
      </c>
      <c r="B16" s="146"/>
      <c r="C16" s="147"/>
      <c r="D16" s="146"/>
      <c r="E16" s="148"/>
      <c r="F16" s="149">
        <f t="shared" si="0"/>
        <v>0</v>
      </c>
      <c r="G16" s="150"/>
      <c r="H16" s="143" t="str">
        <f t="shared" si="2"/>
        <v>0</v>
      </c>
      <c r="I16" s="144" t="str">
        <f t="shared" si="3"/>
        <v>0</v>
      </c>
      <c r="J16" s="151">
        <f t="shared" si="1"/>
        <v>0</v>
      </c>
    </row>
    <row r="17" spans="1:10" hidden="1">
      <c r="A17" s="137" t="e">
        <f>PROG!#REF!</f>
        <v>#REF!</v>
      </c>
      <c r="B17" s="146"/>
      <c r="C17" s="147"/>
      <c r="D17" s="146"/>
      <c r="E17" s="148"/>
      <c r="F17" s="149">
        <f t="shared" si="0"/>
        <v>0</v>
      </c>
      <c r="G17" s="150"/>
      <c r="H17" s="143" t="str">
        <f t="shared" si="2"/>
        <v>0</v>
      </c>
      <c r="I17" s="144" t="str">
        <f t="shared" si="3"/>
        <v>0</v>
      </c>
      <c r="J17" s="151">
        <f t="shared" si="1"/>
        <v>0</v>
      </c>
    </row>
    <row r="18" spans="1:10" hidden="1">
      <c r="A18" s="137" t="e">
        <f>PROG!#REF!</f>
        <v>#REF!</v>
      </c>
      <c r="B18" s="146"/>
      <c r="C18" s="147"/>
      <c r="D18" s="146"/>
      <c r="E18" s="148"/>
      <c r="F18" s="149">
        <f t="shared" si="0"/>
        <v>0</v>
      </c>
      <c r="G18" s="150"/>
      <c r="H18" s="143" t="str">
        <f t="shared" si="2"/>
        <v>0</v>
      </c>
      <c r="I18" s="144" t="str">
        <f t="shared" si="3"/>
        <v>0</v>
      </c>
      <c r="J18" s="151">
        <f t="shared" si="1"/>
        <v>0</v>
      </c>
    </row>
    <row r="19" spans="1:10" ht="13.5" hidden="1" thickBot="1">
      <c r="A19" s="183" t="e">
        <f>PROG!#REF!</f>
        <v>#REF!</v>
      </c>
      <c r="B19" s="152"/>
      <c r="C19" s="153"/>
      <c r="D19" s="152"/>
      <c r="E19" s="154"/>
      <c r="F19" s="155">
        <f t="shared" si="0"/>
        <v>0</v>
      </c>
      <c r="G19" s="156"/>
      <c r="H19" s="220" t="str">
        <f t="shared" si="2"/>
        <v>0</v>
      </c>
      <c r="I19" s="219" t="str">
        <f t="shared" si="3"/>
        <v>0</v>
      </c>
      <c r="J19" s="157">
        <f t="shared" si="1"/>
        <v>0</v>
      </c>
    </row>
    <row r="20" spans="1:10">
      <c r="I20" s="158"/>
    </row>
    <row r="21" spans="1:10">
      <c r="I21" s="158"/>
    </row>
    <row r="22" spans="1:10">
      <c r="G22" s="347" t="s">
        <v>65</v>
      </c>
      <c r="H22" s="348"/>
      <c r="I22" s="349"/>
    </row>
    <row r="23" spans="1:10">
      <c r="G23" s="159" t="s">
        <v>52</v>
      </c>
      <c r="H23" s="160" t="s">
        <v>66</v>
      </c>
      <c r="I23" s="161">
        <v>1</v>
      </c>
    </row>
    <row r="24" spans="1:10">
      <c r="G24" s="159" t="s">
        <v>54</v>
      </c>
      <c r="H24" s="160" t="s">
        <v>67</v>
      </c>
      <c r="I24" s="346" t="s">
        <v>68</v>
      </c>
    </row>
    <row r="25" spans="1:10">
      <c r="G25" s="159" t="s">
        <v>63</v>
      </c>
      <c r="H25" s="160" t="s">
        <v>69</v>
      </c>
      <c r="I25" s="346"/>
    </row>
    <row r="26" spans="1:10">
      <c r="G26" s="159" t="s">
        <v>64</v>
      </c>
      <c r="H26" s="160" t="s">
        <v>70</v>
      </c>
      <c r="I26" s="346"/>
    </row>
    <row r="27" spans="1:10">
      <c r="G27" s="162" t="s">
        <v>71</v>
      </c>
      <c r="H27" s="163" t="s">
        <v>72</v>
      </c>
      <c r="I27" s="164">
        <v>0</v>
      </c>
    </row>
  </sheetData>
  <autoFilter ref="A9:J19">
    <filterColumn colId="0">
      <customFilters and="1">
        <customFilter operator="notEqual" val=" "/>
      </customFilters>
    </filterColumn>
  </autoFilter>
  <mergeCells count="5">
    <mergeCell ref="I24:I26"/>
    <mergeCell ref="G22:I22"/>
    <mergeCell ref="A2:F2"/>
    <mergeCell ref="H3:I3"/>
    <mergeCell ref="G2:J2"/>
  </mergeCells>
  <phoneticPr fontId="15" type="noConversion"/>
  <pageMargins left="0.75" right="0.75" top="1" bottom="1" header="0.5" footer="0.5"/>
  <pageSetup paperSize="9" scale="82" orientation="landscape" r:id="rId1"/>
  <headerFooter alignWithMargins="0">
    <oddHeader>&amp;LCOMUNE DI PROVA&amp;RANNO</oddHeader>
  </headerFooter>
  <legacyDrawing r:id="rId2"/>
</worksheet>
</file>

<file path=xl/worksheets/sheet2.xml><?xml version="1.0" encoding="utf-8"?>
<worksheet xmlns="http://schemas.openxmlformats.org/spreadsheetml/2006/main" xmlns:r="http://schemas.openxmlformats.org/officeDocument/2006/relationships">
  <sheetPr codeName="Foglio12" filterMode="1">
    <pageSetUpPr fitToPage="1"/>
  </sheetPr>
  <dimension ref="A1:AA20"/>
  <sheetViews>
    <sheetView view="pageBreakPreview" zoomScale="60" zoomScaleNormal="53" workbookViewId="0">
      <pane ySplit="9" topLeftCell="A10" activePane="bottomLeft" state="frozen"/>
      <selection activeCell="E24" sqref="E24:F24"/>
      <selection pane="bottomLeft" activeCell="P9" sqref="P9"/>
    </sheetView>
  </sheetViews>
  <sheetFormatPr defaultRowHeight="12.75"/>
  <cols>
    <col min="1" max="1" width="0.140625" style="21" customWidth="1"/>
    <col min="2" max="2" width="57.140625" style="51" customWidth="1"/>
    <col min="3" max="3" width="14" style="51" customWidth="1"/>
    <col min="4" max="4" width="43.42578125" style="51" customWidth="1"/>
    <col min="5" max="5" width="37.7109375" style="51" customWidth="1"/>
    <col min="6" max="6" width="8.140625" style="51" customWidth="1"/>
    <col min="7" max="8" width="7.5703125" style="51" customWidth="1"/>
    <col min="9" max="10" width="8" style="51" customWidth="1"/>
    <col min="11" max="11" width="9.140625" style="51" hidden="1" customWidth="1"/>
    <col min="12" max="12" width="9.140625" style="51"/>
    <col min="13" max="13" width="15.7109375" style="51" hidden="1" customWidth="1"/>
    <col min="14" max="14" width="11.5703125" style="51" customWidth="1"/>
    <col min="15" max="15" width="9.140625" style="51"/>
    <col min="16" max="16" width="9.7109375" style="51" customWidth="1"/>
    <col min="17" max="20" width="9.140625" style="51" hidden="1" customWidth="1"/>
    <col min="21" max="25" width="1.5703125" style="51" hidden="1" customWidth="1"/>
    <col min="26" max="26" width="6.5703125" style="51" hidden="1" customWidth="1"/>
    <col min="27" max="27" width="11" style="51" hidden="1" customWidth="1"/>
    <col min="28" max="28" width="1.85546875" style="51" customWidth="1"/>
    <col min="29" max="16384" width="9.140625" style="51"/>
  </cols>
  <sheetData>
    <row r="1" spans="1:27" s="26" customFormat="1" ht="15" thickBot="1">
      <c r="A1" s="22"/>
      <c r="B1" s="31" t="s">
        <v>7</v>
      </c>
      <c r="C1" s="23"/>
      <c r="E1" s="24" t="s">
        <v>8</v>
      </c>
      <c r="F1" s="25"/>
      <c r="G1" s="23"/>
      <c r="H1" s="23"/>
      <c r="I1" s="23"/>
      <c r="J1" s="23"/>
      <c r="K1" s="23"/>
      <c r="L1" s="23"/>
    </row>
    <row r="2" spans="1:27" s="26" customFormat="1" ht="15" thickBot="1">
      <c r="A2" s="22"/>
      <c r="B2" s="63" t="s">
        <v>101</v>
      </c>
      <c r="C2" s="23"/>
      <c r="E2" s="24" t="s">
        <v>9</v>
      </c>
      <c r="F2" s="27">
        <f>IF(K11&gt;0,F1/K11,0)</f>
        <v>0</v>
      </c>
      <c r="G2" s="23"/>
      <c r="H2" s="23"/>
      <c r="I2" s="23"/>
      <c r="J2" s="23"/>
      <c r="K2" s="23"/>
      <c r="L2" s="23"/>
    </row>
    <row r="3" spans="1:27" s="26" customFormat="1" ht="15" thickBot="1">
      <c r="A3" s="22"/>
      <c r="B3" s="31" t="s">
        <v>18</v>
      </c>
      <c r="C3" s="23"/>
      <c r="D3" s="28"/>
      <c r="E3" s="29"/>
      <c r="F3" s="23"/>
      <c r="G3" s="23"/>
      <c r="H3" s="23"/>
      <c r="I3" s="23"/>
      <c r="J3" s="23"/>
      <c r="K3" s="23"/>
      <c r="L3" s="23"/>
    </row>
    <row r="4" spans="1:27" s="26" customFormat="1" ht="15" thickBot="1">
      <c r="A4" s="22"/>
      <c r="B4" s="63" t="str">
        <f>PROG!E14</f>
        <v>DOTT.SSA INNOCENTI LICIA</v>
      </c>
      <c r="C4" s="30"/>
      <c r="D4" s="28"/>
      <c r="E4" s="29"/>
      <c r="F4" s="23"/>
      <c r="G4" s="23"/>
      <c r="H4" s="23"/>
      <c r="I4" s="23"/>
      <c r="J4" s="23"/>
      <c r="K4" s="23"/>
      <c r="L4" s="23"/>
      <c r="U4" s="26" t="s">
        <v>52</v>
      </c>
      <c r="V4" s="26" t="s">
        <v>53</v>
      </c>
      <c r="W4" s="26" t="s">
        <v>54</v>
      </c>
    </row>
    <row r="5" spans="1:27" s="26" customFormat="1" ht="15" thickBot="1">
      <c r="A5" s="22"/>
      <c r="B5" s="31" t="str">
        <f>"CATEGORIA:                          "&amp;PROG!G14</f>
        <v>CATEGORIA:                          D1</v>
      </c>
      <c r="C5" s="30"/>
      <c r="D5" s="28"/>
      <c r="E5" s="29"/>
      <c r="F5" s="23"/>
      <c r="G5" s="23"/>
      <c r="H5" s="23"/>
      <c r="I5" s="23"/>
      <c r="J5" s="23"/>
      <c r="K5" s="23"/>
      <c r="L5" s="23"/>
      <c r="U5" s="26">
        <v>5</v>
      </c>
      <c r="V5" s="26">
        <v>3</v>
      </c>
      <c r="W5" s="26">
        <v>1</v>
      </c>
    </row>
    <row r="6" spans="1:27" ht="3.75" customHeight="1" thickBot="1">
      <c r="A6" s="19"/>
      <c r="B6" s="7"/>
      <c r="C6" s="2"/>
      <c r="D6" s="8"/>
      <c r="E6" s="9"/>
      <c r="F6" s="2"/>
      <c r="G6" s="2"/>
      <c r="H6" s="2"/>
      <c r="I6" s="2"/>
      <c r="J6" s="2"/>
      <c r="K6" s="2"/>
      <c r="L6" s="2"/>
    </row>
    <row r="7" spans="1:27" ht="18" customHeight="1" thickBot="1">
      <c r="A7" s="19"/>
      <c r="B7" s="211" t="s">
        <v>11</v>
      </c>
      <c r="C7" s="59"/>
      <c r="D7" s="59"/>
      <c r="E7" s="59"/>
      <c r="F7" s="249"/>
      <c r="G7" s="336" t="s">
        <v>248</v>
      </c>
      <c r="H7" s="337"/>
      <c r="I7" s="337"/>
      <c r="J7" s="337"/>
      <c r="K7" s="337"/>
      <c r="L7" s="337"/>
      <c r="M7" s="337"/>
      <c r="N7" s="337"/>
      <c r="O7" s="338"/>
    </row>
    <row r="8" spans="1:27" ht="123.75" customHeight="1">
      <c r="A8" s="19">
        <f>COUNTA(B10:B10)</f>
        <v>1</v>
      </c>
      <c r="B8" s="55" t="s">
        <v>2</v>
      </c>
      <c r="C8" s="210" t="s">
        <v>97</v>
      </c>
      <c r="D8" s="10" t="s">
        <v>47</v>
      </c>
      <c r="E8" s="248" t="s">
        <v>48</v>
      </c>
      <c r="F8" s="250" t="s">
        <v>74</v>
      </c>
      <c r="G8" s="242" t="s">
        <v>75</v>
      </c>
      <c r="H8" s="242" t="s">
        <v>46</v>
      </c>
      <c r="I8" s="242" t="s">
        <v>76</v>
      </c>
      <c r="J8" s="242" t="s">
        <v>77</v>
      </c>
      <c r="K8" s="243" t="s">
        <v>45</v>
      </c>
      <c r="L8" s="244" t="s">
        <v>49</v>
      </c>
      <c r="M8" s="245" t="s">
        <v>10</v>
      </c>
      <c r="N8" s="246" t="s">
        <v>80</v>
      </c>
      <c r="O8" s="247" t="s">
        <v>5</v>
      </c>
      <c r="P8" s="55" t="s">
        <v>94</v>
      </c>
      <c r="U8" s="335" t="s">
        <v>1</v>
      </c>
      <c r="V8" s="335"/>
      <c r="W8" s="335"/>
      <c r="X8" s="335"/>
      <c r="Y8" s="335"/>
      <c r="Z8" s="1" t="s">
        <v>45</v>
      </c>
      <c r="AA8" s="1" t="s">
        <v>0</v>
      </c>
    </row>
    <row r="9" spans="1:27">
      <c r="A9" s="19">
        <f>MAX(A10:A10)</f>
        <v>0</v>
      </c>
      <c r="B9" s="203"/>
      <c r="C9" s="62"/>
      <c r="D9" s="4"/>
      <c r="E9" s="4"/>
      <c r="F9" s="4"/>
      <c r="G9" s="5"/>
      <c r="H9" s="5"/>
      <c r="I9" s="5"/>
      <c r="J9" s="58"/>
      <c r="K9" s="6" t="s">
        <v>4</v>
      </c>
      <c r="L9" s="57" t="s">
        <v>4</v>
      </c>
      <c r="M9" s="12"/>
      <c r="N9" s="52" t="s">
        <v>3</v>
      </c>
      <c r="O9" s="53"/>
      <c r="P9" s="56"/>
    </row>
    <row r="10" spans="1:27" ht="158.25" thickBot="1">
      <c r="A10" s="20" t="str">
        <f>IF(B10&lt;&gt;0,$B$2,"")</f>
        <v>STAFF DEL SINDACO</v>
      </c>
      <c r="B10" s="50" t="s">
        <v>356</v>
      </c>
      <c r="C10" s="55" t="s">
        <v>104</v>
      </c>
      <c r="D10" s="234" t="s">
        <v>102</v>
      </c>
      <c r="E10" s="49" t="s">
        <v>103</v>
      </c>
      <c r="F10" s="180">
        <v>1</v>
      </c>
      <c r="G10" s="11" t="s">
        <v>52</v>
      </c>
      <c r="H10" s="11" t="s">
        <v>53</v>
      </c>
      <c r="I10" s="11" t="s">
        <v>52</v>
      </c>
      <c r="J10" s="11" t="s">
        <v>54</v>
      </c>
      <c r="K10" s="3">
        <f>Z10</f>
        <v>50</v>
      </c>
      <c r="L10" s="3">
        <f>$AA10</f>
        <v>50</v>
      </c>
      <c r="M10" s="13">
        <f>K10*$F$2</f>
        <v>0</v>
      </c>
      <c r="N10" s="64"/>
      <c r="O10" s="65">
        <f>(N10*L10)/100</f>
        <v>0</v>
      </c>
      <c r="P10" s="234"/>
      <c r="U10" s="109">
        <f>IF(G10="A",5,(IF(G10="M",3,(IF(G10="B",1,"")))))</f>
        <v>5</v>
      </c>
      <c r="V10" s="109">
        <f>IF(H10="A",3,(IF(H10="M",2,IF(H10="b",1,""))))</f>
        <v>2</v>
      </c>
      <c r="W10" s="109">
        <f>IF(I10="A",5,(IF(I10="M",3,IF(I10="B",1,""))))</f>
        <v>5</v>
      </c>
      <c r="X10" s="109">
        <f>IF(J10="A",5,(IF(J10="M",3,IF(J10="B",1,""))))</f>
        <v>1</v>
      </c>
      <c r="Y10" s="202">
        <f>F10</f>
        <v>1</v>
      </c>
      <c r="Z10" s="54">
        <f>PRODUCT(U10:Y10)</f>
        <v>50</v>
      </c>
      <c r="AA10" s="54">
        <f>PRODUCT(U10:X10)</f>
        <v>50</v>
      </c>
    </row>
    <row r="11" spans="1:27" ht="16.5" customHeight="1" thickBot="1">
      <c r="A11" s="19" t="s">
        <v>39</v>
      </c>
      <c r="B11" s="14">
        <f>COUNTA(B10:B10)</f>
        <v>1</v>
      </c>
      <c r="C11" s="15"/>
      <c r="D11" s="15"/>
      <c r="E11" s="15"/>
      <c r="F11" s="181">
        <f>SUM(F10:F10)</f>
        <v>1</v>
      </c>
      <c r="G11" s="16"/>
      <c r="H11" s="16"/>
      <c r="I11" s="16"/>
      <c r="J11" s="16"/>
      <c r="K11" s="17">
        <f>SUM(K10:K10)</f>
        <v>50</v>
      </c>
      <c r="L11" s="17">
        <f>SUM(L10:L10)</f>
        <v>50</v>
      </c>
      <c r="M11" s="18">
        <f>SUM(M10:M10)</f>
        <v>0</v>
      </c>
      <c r="N11" s="67"/>
      <c r="O11" s="65">
        <f>SUM(O10:O10)</f>
        <v>0</v>
      </c>
      <c r="P11" s="68"/>
    </row>
    <row r="12" spans="1:27" ht="6.75" customHeight="1">
      <c r="A12" s="19" t="s">
        <v>39</v>
      </c>
      <c r="B12" s="2"/>
      <c r="C12" s="2"/>
      <c r="D12" s="2"/>
      <c r="E12" s="2"/>
      <c r="F12" s="2"/>
      <c r="G12" s="2"/>
      <c r="H12" s="2"/>
      <c r="I12" s="2"/>
      <c r="J12" s="2"/>
      <c r="K12" s="2"/>
      <c r="L12" s="2"/>
    </row>
    <row r="13" spans="1:27">
      <c r="A13" s="19" t="s">
        <v>39</v>
      </c>
      <c r="B13" s="2"/>
      <c r="C13" s="2"/>
      <c r="D13" s="2"/>
      <c r="E13" s="2"/>
      <c r="F13" s="2"/>
      <c r="G13" s="2"/>
      <c r="H13" s="2"/>
      <c r="I13" s="2"/>
      <c r="J13" s="2"/>
      <c r="K13" s="2"/>
      <c r="L13" s="2"/>
    </row>
    <row r="14" spans="1:27">
      <c r="A14" s="19" t="s">
        <v>39</v>
      </c>
      <c r="B14" s="71"/>
      <c r="C14" s="71"/>
      <c r="D14" s="71"/>
      <c r="E14" s="71"/>
      <c r="F14" s="2"/>
      <c r="G14" s="2"/>
      <c r="H14" s="2"/>
    </row>
    <row r="15" spans="1:27" ht="25.5" customHeight="1">
      <c r="A15" s="19" t="s">
        <v>39</v>
      </c>
      <c r="B15" s="72" t="s">
        <v>6</v>
      </c>
      <c r="C15" s="70"/>
      <c r="D15" s="70"/>
      <c r="E15" s="182">
        <f>IF(L11&gt;0,O11/L11,"0")</f>
        <v>0</v>
      </c>
      <c r="F15" s="69"/>
      <c r="G15" s="2"/>
      <c r="H15" s="2"/>
    </row>
    <row r="16" spans="1:27">
      <c r="A16" s="19"/>
      <c r="B16" s="2"/>
      <c r="C16" s="2"/>
      <c r="D16" s="2"/>
      <c r="E16" s="2"/>
      <c r="F16" s="2"/>
      <c r="G16" s="2"/>
      <c r="H16" s="2"/>
      <c r="I16" s="2"/>
      <c r="J16" s="2"/>
      <c r="K16" s="2"/>
      <c r="L16" s="2"/>
    </row>
    <row r="20" spans="5:5">
      <c r="E20" s="73"/>
    </row>
  </sheetData>
  <autoFilter ref="A9:AB15">
    <filterColumn colId="0">
      <customFilters and="1">
        <customFilter operator="notEqual" val=" "/>
      </customFilters>
    </filterColumn>
  </autoFilter>
  <mergeCells count="2">
    <mergeCell ref="U8:Y8"/>
    <mergeCell ref="G7:O7"/>
  </mergeCells>
  <phoneticPr fontId="0" type="noConversion"/>
  <conditionalFormatting sqref="B10:D10">
    <cfRule type="cellIs" dxfId="70" priority="2" stopIfTrue="1" operator="notEqual">
      <formula>0</formula>
    </cfRule>
  </conditionalFormatting>
  <printOptions horizontalCentered="1"/>
  <pageMargins left="0.17" right="0.13" top="0.31" bottom="0.19685039370078741" header="0.37" footer="0.51181102362204722"/>
  <pageSetup paperSize="9" scale="80" fitToWidth="0"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sheetPr codeName="Foglio13" filterMode="1"/>
  <dimension ref="A1:AA29"/>
  <sheetViews>
    <sheetView view="pageBreakPreview" topLeftCell="A10" zoomScale="60" zoomScaleNormal="70" workbookViewId="0">
      <selection activeCell="G18" sqref="G18"/>
    </sheetView>
  </sheetViews>
  <sheetFormatPr defaultRowHeight="12.75"/>
  <cols>
    <col min="1" max="1" width="0.140625" style="21" customWidth="1"/>
    <col min="2" max="2" width="63.5703125" style="51" customWidth="1"/>
    <col min="3" max="3" width="19.140625" style="51" customWidth="1"/>
    <col min="4" max="4" width="43.42578125" style="51" customWidth="1"/>
    <col min="5" max="5" width="37.7109375" style="51" customWidth="1"/>
    <col min="6" max="6" width="8.7109375" style="51" bestFit="1" customWidth="1"/>
    <col min="7" max="8" width="7.5703125" style="51" customWidth="1"/>
    <col min="9" max="10" width="8" style="51" customWidth="1"/>
    <col min="11" max="11" width="9.140625" style="51" hidden="1" customWidth="1"/>
    <col min="12" max="12" width="9.140625" style="51"/>
    <col min="13" max="13" width="15.7109375" style="51" hidden="1" customWidth="1"/>
    <col min="14" max="14" width="11.5703125" style="51" customWidth="1"/>
    <col min="15" max="15" width="9.140625" style="51"/>
    <col min="16" max="16" width="45.7109375" style="51" customWidth="1"/>
    <col min="17" max="19" width="9.140625" style="51"/>
    <col min="20" max="20" width="10.28515625" style="51" customWidth="1"/>
    <col min="21" max="21" width="2.85546875" style="51" hidden="1" customWidth="1"/>
    <col min="22" max="22" width="3" style="51" hidden="1" customWidth="1"/>
    <col min="23" max="23" width="2.85546875" style="51" hidden="1" customWidth="1"/>
    <col min="24" max="24" width="2.42578125" style="51" hidden="1" customWidth="1"/>
    <col min="25" max="25" width="4.5703125" style="51" hidden="1" customWidth="1"/>
    <col min="26" max="26" width="6.42578125" style="51" hidden="1" customWidth="1"/>
    <col min="27" max="27" width="7.28515625" style="51" hidden="1" customWidth="1"/>
    <col min="28" max="16384" width="9.140625" style="51"/>
  </cols>
  <sheetData>
    <row r="1" spans="1:27" s="26" customFormat="1" ht="15" thickBot="1">
      <c r="A1" s="22"/>
      <c r="B1" s="31" t="s">
        <v>7</v>
      </c>
      <c r="C1" s="23"/>
      <c r="E1" s="24" t="s">
        <v>8</v>
      </c>
      <c r="F1" s="25"/>
      <c r="G1" s="23"/>
      <c r="H1" s="23"/>
      <c r="I1" s="23"/>
      <c r="J1" s="23"/>
      <c r="K1" s="23"/>
      <c r="L1" s="23"/>
    </row>
    <row r="2" spans="1:27" s="26" customFormat="1" ht="15" thickBot="1">
      <c r="A2" s="22"/>
      <c r="B2" s="63" t="str">
        <f>PROG!C15</f>
        <v>SEGRETARIO COMUNALE</v>
      </c>
      <c r="C2" s="23"/>
      <c r="E2" s="24" t="s">
        <v>9</v>
      </c>
      <c r="F2" s="27">
        <f>IF(K20&gt;0,F1/K20,0)</f>
        <v>0</v>
      </c>
      <c r="G2" s="23"/>
      <c r="H2" s="23"/>
      <c r="I2" s="23"/>
      <c r="J2" s="23"/>
      <c r="K2" s="23"/>
      <c r="L2" s="23"/>
    </row>
    <row r="3" spans="1:27" s="26" customFormat="1" ht="15" thickBot="1">
      <c r="A3" s="22"/>
      <c r="B3" s="31" t="s">
        <v>18</v>
      </c>
      <c r="C3" s="23"/>
      <c r="D3" s="28"/>
      <c r="E3" s="29"/>
      <c r="F3" s="23"/>
      <c r="G3" s="23"/>
      <c r="H3" s="23"/>
      <c r="I3" s="23"/>
      <c r="J3" s="23"/>
      <c r="K3" s="23"/>
      <c r="L3" s="23"/>
    </row>
    <row r="4" spans="1:27" s="26" customFormat="1" ht="15" thickBot="1">
      <c r="A4" s="22"/>
      <c r="B4" s="63" t="str">
        <f>PROG!E15</f>
        <v>DOTT.SSA NASI CHIARA ANGELA</v>
      </c>
      <c r="C4" s="30"/>
      <c r="D4" s="28"/>
      <c r="E4" s="29"/>
      <c r="F4" s="23"/>
      <c r="G4" s="23"/>
      <c r="H4" s="23"/>
      <c r="I4" s="23"/>
      <c r="J4" s="23"/>
      <c r="K4" s="23"/>
      <c r="L4" s="23"/>
      <c r="U4" s="26" t="s">
        <v>52</v>
      </c>
      <c r="V4" s="26" t="s">
        <v>53</v>
      </c>
      <c r="W4" s="26" t="s">
        <v>54</v>
      </c>
    </row>
    <row r="5" spans="1:27" s="26" customFormat="1" ht="15" thickBot="1">
      <c r="A5" s="22"/>
      <c r="B5" s="31" t="str">
        <f>"CATEGORIA:                          "&amp;PROG!G15</f>
        <v>CATEGORIA:                          FASCIA B</v>
      </c>
      <c r="C5" s="30"/>
      <c r="D5" s="28"/>
      <c r="E5" s="29"/>
      <c r="F5" s="23"/>
      <c r="G5" s="23"/>
      <c r="H5" s="23"/>
      <c r="I5" s="23"/>
      <c r="J5" s="23"/>
      <c r="K5" s="23"/>
      <c r="L5" s="23"/>
      <c r="U5" s="26">
        <v>5</v>
      </c>
      <c r="V5" s="26">
        <v>3</v>
      </c>
      <c r="W5" s="26">
        <v>1</v>
      </c>
    </row>
    <row r="6" spans="1:27" ht="3.75" customHeight="1" thickBot="1">
      <c r="A6" s="19"/>
      <c r="B6" s="7"/>
      <c r="C6" s="2"/>
      <c r="D6" s="8"/>
      <c r="E6" s="9"/>
      <c r="F6" s="2"/>
      <c r="G6" s="2"/>
      <c r="H6" s="2"/>
      <c r="I6" s="2"/>
      <c r="J6" s="2"/>
      <c r="K6" s="2"/>
      <c r="L6" s="2"/>
    </row>
    <row r="7" spans="1:27" ht="18" customHeight="1" thickBot="1">
      <c r="A7" s="19"/>
      <c r="B7" s="211" t="s">
        <v>11</v>
      </c>
      <c r="C7" s="59"/>
      <c r="D7" s="59"/>
      <c r="E7" s="59"/>
      <c r="F7" s="60"/>
      <c r="G7" s="336" t="s">
        <v>248</v>
      </c>
      <c r="H7" s="337"/>
      <c r="I7" s="337"/>
      <c r="J7" s="337"/>
      <c r="K7" s="337"/>
      <c r="L7" s="337"/>
      <c r="M7" s="337"/>
      <c r="N7" s="337"/>
      <c r="O7" s="338"/>
    </row>
    <row r="8" spans="1:27" ht="123.75" customHeight="1">
      <c r="A8" s="19">
        <f>COUNTA(B10:B17)</f>
        <v>8</v>
      </c>
      <c r="B8" s="55" t="s">
        <v>2</v>
      </c>
      <c r="C8" s="210" t="s">
        <v>97</v>
      </c>
      <c r="D8" s="10" t="s">
        <v>47</v>
      </c>
      <c r="E8" s="106" t="s">
        <v>48</v>
      </c>
      <c r="F8" s="168" t="s">
        <v>74</v>
      </c>
      <c r="G8" s="242" t="s">
        <v>75</v>
      </c>
      <c r="H8" s="242" t="s">
        <v>46</v>
      </c>
      <c r="I8" s="242" t="s">
        <v>76</v>
      </c>
      <c r="J8" s="242" t="s">
        <v>77</v>
      </c>
      <c r="K8" s="243" t="s">
        <v>45</v>
      </c>
      <c r="L8" s="244" t="s">
        <v>49</v>
      </c>
      <c r="M8" s="245" t="s">
        <v>10</v>
      </c>
      <c r="N8" s="246" t="s">
        <v>80</v>
      </c>
      <c r="O8" s="247" t="s">
        <v>5</v>
      </c>
      <c r="P8" s="55" t="s">
        <v>94</v>
      </c>
      <c r="U8" s="335" t="s">
        <v>1</v>
      </c>
      <c r="V8" s="335"/>
      <c r="W8" s="335"/>
      <c r="X8" s="335"/>
      <c r="Y8" s="335"/>
      <c r="Z8" s="1" t="s">
        <v>45</v>
      </c>
      <c r="AA8" s="1" t="s">
        <v>0</v>
      </c>
    </row>
    <row r="9" spans="1:27">
      <c r="A9" s="19">
        <f>MAX(A10:A17)</f>
        <v>0</v>
      </c>
      <c r="B9" s="212"/>
      <c r="C9" s="62"/>
      <c r="D9" s="4"/>
      <c r="E9" s="4"/>
      <c r="F9" s="4"/>
      <c r="G9" s="5"/>
      <c r="H9" s="5"/>
      <c r="I9" s="5"/>
      <c r="J9" s="58"/>
      <c r="K9" s="6" t="s">
        <v>4</v>
      </c>
      <c r="L9" s="57" t="s">
        <v>4</v>
      </c>
      <c r="M9" s="12"/>
      <c r="N9" s="52" t="s">
        <v>3</v>
      </c>
      <c r="O9" s="53"/>
      <c r="P9" s="56"/>
    </row>
    <row r="10" spans="1:27" ht="132.75" customHeight="1">
      <c r="A10" s="20" t="str">
        <f t="shared" ref="A10:A17" si="0">IF(B10&lt;&gt;0,$B$2,"")</f>
        <v>SEGRETARIO COMUNALE</v>
      </c>
      <c r="B10" s="235" t="s">
        <v>122</v>
      </c>
      <c r="C10" s="3" t="s">
        <v>99</v>
      </c>
      <c r="D10" s="234" t="s">
        <v>130</v>
      </c>
      <c r="E10" s="234" t="s">
        <v>100</v>
      </c>
      <c r="F10" s="180">
        <v>0.1</v>
      </c>
      <c r="G10" s="11" t="s">
        <v>53</v>
      </c>
      <c r="H10" s="11" t="s">
        <v>53</v>
      </c>
      <c r="I10" s="11" t="s">
        <v>54</v>
      </c>
      <c r="J10" s="11" t="s">
        <v>54</v>
      </c>
      <c r="K10" s="3">
        <f t="shared" ref="K10:K17" si="1">Z10</f>
        <v>0.60000000000000009</v>
      </c>
      <c r="L10" s="3">
        <f t="shared" ref="L10:L19" si="2">$AA10</f>
        <v>6</v>
      </c>
      <c r="M10" s="13">
        <f t="shared" ref="M10:M17" si="3">K10*$F$2</f>
        <v>0</v>
      </c>
      <c r="N10" s="64"/>
      <c r="O10" s="65">
        <f>(N10*L10)/100</f>
        <v>0</v>
      </c>
      <c r="P10" s="234"/>
      <c r="U10" s="109">
        <f>IF(G10="A",5,(IF(G10="M",3,(IF(G10="B",1,"")))))</f>
        <v>3</v>
      </c>
      <c r="V10" s="109">
        <f>IF(H10="A",3,(IF(H10="M",2,IF(H10="b",1,""))))</f>
        <v>2</v>
      </c>
      <c r="W10" s="109">
        <f>IF(I10="A",5,(IF(I10="M",3,IF(I10="B",1,""))))</f>
        <v>1</v>
      </c>
      <c r="X10" s="109">
        <f>IF(J10="A",5,(IF(J10="M",3,IF(J10="B",1,""))))</f>
        <v>1</v>
      </c>
      <c r="Y10" s="202">
        <f>F10</f>
        <v>0.1</v>
      </c>
      <c r="Z10" s="54">
        <f t="shared" ref="Z10:Z17" si="4">PRODUCT(U10:Y10)</f>
        <v>0.60000000000000009</v>
      </c>
      <c r="AA10" s="54">
        <f t="shared" ref="AA10:AA17" si="5">PRODUCT(U10:X10)</f>
        <v>6</v>
      </c>
    </row>
    <row r="11" spans="1:27" ht="264.75" customHeight="1">
      <c r="A11" s="20" t="str">
        <f t="shared" si="0"/>
        <v>SEGRETARIO COMUNALE</v>
      </c>
      <c r="B11" s="235" t="s">
        <v>123</v>
      </c>
      <c r="C11" s="3" t="s">
        <v>99</v>
      </c>
      <c r="D11" s="234" t="s">
        <v>132</v>
      </c>
      <c r="E11" s="234" t="s">
        <v>131</v>
      </c>
      <c r="F11" s="180">
        <v>0.1</v>
      </c>
      <c r="G11" s="11" t="s">
        <v>53</v>
      </c>
      <c r="H11" s="11" t="s">
        <v>52</v>
      </c>
      <c r="I11" s="11" t="s">
        <v>52</v>
      </c>
      <c r="J11" s="11" t="s">
        <v>54</v>
      </c>
      <c r="K11" s="3">
        <f t="shared" si="1"/>
        <v>4.5</v>
      </c>
      <c r="L11" s="3">
        <f t="shared" si="2"/>
        <v>45</v>
      </c>
      <c r="M11" s="13">
        <f t="shared" si="3"/>
        <v>0</v>
      </c>
      <c r="N11" s="66"/>
      <c r="O11" s="65">
        <f t="shared" ref="O11:O17" si="6">(N11*L11)/100</f>
        <v>0</v>
      </c>
      <c r="P11" s="234"/>
      <c r="U11" s="109">
        <f t="shared" ref="U11:U17" si="7">IF(G11="A",5,(IF(G11="M",3,(IF(G11="B",1,"")))))</f>
        <v>3</v>
      </c>
      <c r="V11" s="109">
        <f t="shared" ref="V11:V17" si="8">IF(H11="A",3,(IF(H11="M",2,IF(H11="b",1,""))))</f>
        <v>3</v>
      </c>
      <c r="W11" s="109">
        <f t="shared" ref="W11:W17" si="9">IF(I11="A",5,(IF(I11="M",3,IF(I11="B",1,""))))</f>
        <v>5</v>
      </c>
      <c r="X11" s="109">
        <f t="shared" ref="X11:X17" si="10">IF(J11="A",5,(IF(J11="M",3,IF(J11="B",1,""))))</f>
        <v>1</v>
      </c>
      <c r="Y11" s="202">
        <f t="shared" ref="Y11:Y17" si="11">F11</f>
        <v>0.1</v>
      </c>
      <c r="Z11" s="54">
        <f t="shared" si="4"/>
        <v>4.5</v>
      </c>
      <c r="AA11" s="54">
        <f t="shared" si="5"/>
        <v>45</v>
      </c>
    </row>
    <row r="12" spans="1:27" ht="131.25" customHeight="1">
      <c r="A12" s="20" t="str">
        <f t="shared" si="0"/>
        <v>SEGRETARIO COMUNALE</v>
      </c>
      <c r="B12" s="235" t="s">
        <v>124</v>
      </c>
      <c r="C12" s="3" t="s">
        <v>99</v>
      </c>
      <c r="D12" s="234" t="s">
        <v>134</v>
      </c>
      <c r="E12" s="234" t="s">
        <v>135</v>
      </c>
      <c r="F12" s="180">
        <v>0.1</v>
      </c>
      <c r="G12" s="11" t="s">
        <v>52</v>
      </c>
      <c r="H12" s="11" t="s">
        <v>53</v>
      </c>
      <c r="I12" s="11" t="s">
        <v>53</v>
      </c>
      <c r="J12" s="11" t="s">
        <v>53</v>
      </c>
      <c r="K12" s="3">
        <f t="shared" si="1"/>
        <v>9</v>
      </c>
      <c r="L12" s="3">
        <f t="shared" si="2"/>
        <v>90</v>
      </c>
      <c r="M12" s="13">
        <f t="shared" si="3"/>
        <v>0</v>
      </c>
      <c r="N12" s="66"/>
      <c r="O12" s="65">
        <f t="shared" si="6"/>
        <v>0</v>
      </c>
      <c r="P12" s="234"/>
      <c r="U12" s="109">
        <f t="shared" si="7"/>
        <v>5</v>
      </c>
      <c r="V12" s="109">
        <f t="shared" si="8"/>
        <v>2</v>
      </c>
      <c r="W12" s="109">
        <f t="shared" si="9"/>
        <v>3</v>
      </c>
      <c r="X12" s="109">
        <f t="shared" si="10"/>
        <v>3</v>
      </c>
      <c r="Y12" s="202">
        <f t="shared" si="11"/>
        <v>0.1</v>
      </c>
      <c r="Z12" s="54">
        <f t="shared" si="4"/>
        <v>9</v>
      </c>
      <c r="AA12" s="54">
        <f t="shared" si="5"/>
        <v>90</v>
      </c>
    </row>
    <row r="13" spans="1:27" ht="80.25" customHeight="1">
      <c r="A13" s="20" t="str">
        <f t="shared" si="0"/>
        <v>SEGRETARIO COMUNALE</v>
      </c>
      <c r="B13" s="235" t="s">
        <v>125</v>
      </c>
      <c r="C13" s="240" t="s">
        <v>53</v>
      </c>
      <c r="D13" s="234" t="s">
        <v>136</v>
      </c>
      <c r="E13" s="234" t="s">
        <v>137</v>
      </c>
      <c r="F13" s="180">
        <v>0.1</v>
      </c>
      <c r="G13" s="11" t="s">
        <v>52</v>
      </c>
      <c r="H13" s="11" t="s">
        <v>52</v>
      </c>
      <c r="I13" s="11" t="s">
        <v>53</v>
      </c>
      <c r="J13" s="11" t="s">
        <v>54</v>
      </c>
      <c r="K13" s="3">
        <f t="shared" si="1"/>
        <v>4.5</v>
      </c>
      <c r="L13" s="3">
        <f t="shared" si="2"/>
        <v>45</v>
      </c>
      <c r="M13" s="13">
        <f t="shared" si="3"/>
        <v>0</v>
      </c>
      <c r="N13" s="66"/>
      <c r="O13" s="65">
        <f t="shared" si="6"/>
        <v>0</v>
      </c>
      <c r="P13" s="234"/>
      <c r="U13" s="109">
        <f t="shared" si="7"/>
        <v>5</v>
      </c>
      <c r="V13" s="109">
        <f t="shared" si="8"/>
        <v>3</v>
      </c>
      <c r="W13" s="109">
        <f t="shared" si="9"/>
        <v>3</v>
      </c>
      <c r="X13" s="109">
        <f t="shared" si="10"/>
        <v>1</v>
      </c>
      <c r="Y13" s="202">
        <f t="shared" si="11"/>
        <v>0.1</v>
      </c>
      <c r="Z13" s="54">
        <f t="shared" si="4"/>
        <v>4.5</v>
      </c>
      <c r="AA13" s="54">
        <f t="shared" si="5"/>
        <v>45</v>
      </c>
    </row>
    <row r="14" spans="1:27" ht="116.25" customHeight="1">
      <c r="A14" s="20" t="str">
        <f t="shared" si="0"/>
        <v>SEGRETARIO COMUNALE</v>
      </c>
      <c r="B14" s="235" t="s">
        <v>126</v>
      </c>
      <c r="C14" s="240" t="s">
        <v>53</v>
      </c>
      <c r="D14" s="234" t="s">
        <v>249</v>
      </c>
      <c r="E14" s="234" t="s">
        <v>138</v>
      </c>
      <c r="F14" s="180">
        <v>0.1</v>
      </c>
      <c r="G14" s="11" t="s">
        <v>52</v>
      </c>
      <c r="H14" s="11" t="s">
        <v>52</v>
      </c>
      <c r="I14" s="11" t="s">
        <v>53</v>
      </c>
      <c r="J14" s="11" t="s">
        <v>53</v>
      </c>
      <c r="K14" s="3">
        <f t="shared" si="1"/>
        <v>13.5</v>
      </c>
      <c r="L14" s="3">
        <f t="shared" si="2"/>
        <v>135</v>
      </c>
      <c r="M14" s="13">
        <f t="shared" si="3"/>
        <v>0</v>
      </c>
      <c r="N14" s="66"/>
      <c r="O14" s="65">
        <f t="shared" si="6"/>
        <v>0</v>
      </c>
      <c r="P14" s="234"/>
      <c r="U14" s="109">
        <f t="shared" si="7"/>
        <v>5</v>
      </c>
      <c r="V14" s="109">
        <f t="shared" si="8"/>
        <v>3</v>
      </c>
      <c r="W14" s="109">
        <f t="shared" si="9"/>
        <v>3</v>
      </c>
      <c r="X14" s="109">
        <f t="shared" si="10"/>
        <v>3</v>
      </c>
      <c r="Y14" s="202">
        <f t="shared" si="11"/>
        <v>0.1</v>
      </c>
      <c r="Z14" s="54">
        <f t="shared" si="4"/>
        <v>13.5</v>
      </c>
      <c r="AA14" s="54">
        <f t="shared" si="5"/>
        <v>135</v>
      </c>
    </row>
    <row r="15" spans="1:27" ht="84.6" customHeight="1">
      <c r="A15" s="20" t="str">
        <f t="shared" si="0"/>
        <v>SEGRETARIO COMUNALE</v>
      </c>
      <c r="B15" s="235" t="s">
        <v>127</v>
      </c>
      <c r="C15" s="240" t="s">
        <v>99</v>
      </c>
      <c r="D15" s="234" t="s">
        <v>139</v>
      </c>
      <c r="E15" s="234" t="s">
        <v>140</v>
      </c>
      <c r="F15" s="180">
        <v>0.1</v>
      </c>
      <c r="G15" s="11" t="s">
        <v>52</v>
      </c>
      <c r="H15" s="11" t="s">
        <v>52</v>
      </c>
      <c r="I15" s="11" t="s">
        <v>52</v>
      </c>
      <c r="J15" s="11" t="s">
        <v>53</v>
      </c>
      <c r="K15" s="3">
        <f t="shared" si="1"/>
        <v>22.5</v>
      </c>
      <c r="L15" s="3">
        <f t="shared" si="2"/>
        <v>225</v>
      </c>
      <c r="M15" s="13">
        <f t="shared" si="3"/>
        <v>0</v>
      </c>
      <c r="N15" s="66"/>
      <c r="O15" s="65">
        <f t="shared" si="6"/>
        <v>0</v>
      </c>
      <c r="P15" s="234"/>
      <c r="U15" s="109">
        <f t="shared" si="7"/>
        <v>5</v>
      </c>
      <c r="V15" s="109">
        <f t="shared" si="8"/>
        <v>3</v>
      </c>
      <c r="W15" s="109">
        <f t="shared" si="9"/>
        <v>5</v>
      </c>
      <c r="X15" s="109">
        <f t="shared" si="10"/>
        <v>3</v>
      </c>
      <c r="Y15" s="202">
        <f t="shared" si="11"/>
        <v>0.1</v>
      </c>
      <c r="Z15" s="54">
        <f t="shared" si="4"/>
        <v>22.5</v>
      </c>
      <c r="AA15" s="54">
        <f t="shared" si="5"/>
        <v>225</v>
      </c>
    </row>
    <row r="16" spans="1:27" ht="102">
      <c r="A16" s="20"/>
      <c r="B16" s="235" t="s">
        <v>252</v>
      </c>
      <c r="C16" s="240" t="s">
        <v>129</v>
      </c>
      <c r="D16" s="234" t="s">
        <v>141</v>
      </c>
      <c r="E16" s="234" t="s">
        <v>142</v>
      </c>
      <c r="F16" s="180">
        <v>0.1</v>
      </c>
      <c r="G16" s="11" t="s">
        <v>52</v>
      </c>
      <c r="H16" s="11" t="s">
        <v>53</v>
      </c>
      <c r="I16" s="11" t="s">
        <v>53</v>
      </c>
      <c r="J16" s="11" t="s">
        <v>53</v>
      </c>
      <c r="K16" s="3">
        <f t="shared" si="1"/>
        <v>9</v>
      </c>
      <c r="L16" s="3">
        <f t="shared" si="2"/>
        <v>90</v>
      </c>
      <c r="M16" s="13">
        <f t="shared" si="3"/>
        <v>0</v>
      </c>
      <c r="N16" s="66"/>
      <c r="O16" s="65">
        <f t="shared" si="6"/>
        <v>0</v>
      </c>
      <c r="P16" s="234"/>
      <c r="U16" s="109">
        <f t="shared" si="7"/>
        <v>5</v>
      </c>
      <c r="V16" s="109">
        <f t="shared" si="8"/>
        <v>2</v>
      </c>
      <c r="W16" s="109">
        <f t="shared" si="9"/>
        <v>3</v>
      </c>
      <c r="X16" s="109">
        <f t="shared" si="10"/>
        <v>3</v>
      </c>
      <c r="Y16" s="202">
        <f t="shared" si="11"/>
        <v>0.1</v>
      </c>
      <c r="Z16" s="54">
        <f t="shared" si="4"/>
        <v>9</v>
      </c>
      <c r="AA16" s="54">
        <f t="shared" si="5"/>
        <v>90</v>
      </c>
    </row>
    <row r="17" spans="1:27" ht="125.25" customHeight="1">
      <c r="A17" s="20" t="str">
        <f t="shared" si="0"/>
        <v>SEGRETARIO COMUNALE</v>
      </c>
      <c r="B17" s="235" t="s">
        <v>128</v>
      </c>
      <c r="C17" s="240" t="s">
        <v>99</v>
      </c>
      <c r="D17" s="234" t="s">
        <v>143</v>
      </c>
      <c r="E17" s="234" t="s">
        <v>100</v>
      </c>
      <c r="F17" s="180">
        <v>0.1</v>
      </c>
      <c r="G17" s="11" t="s">
        <v>53</v>
      </c>
      <c r="H17" s="11" t="s">
        <v>53</v>
      </c>
      <c r="I17" s="11" t="s">
        <v>53</v>
      </c>
      <c r="J17" s="11" t="s">
        <v>53</v>
      </c>
      <c r="K17" s="3">
        <f t="shared" si="1"/>
        <v>5.4</v>
      </c>
      <c r="L17" s="3">
        <f t="shared" si="2"/>
        <v>54</v>
      </c>
      <c r="M17" s="13">
        <f t="shared" si="3"/>
        <v>0</v>
      </c>
      <c r="N17" s="66"/>
      <c r="O17" s="65">
        <f t="shared" si="6"/>
        <v>0</v>
      </c>
      <c r="P17" s="234"/>
      <c r="U17" s="109">
        <f t="shared" si="7"/>
        <v>3</v>
      </c>
      <c r="V17" s="109">
        <f t="shared" si="8"/>
        <v>2</v>
      </c>
      <c r="W17" s="109">
        <f t="shared" si="9"/>
        <v>3</v>
      </c>
      <c r="X17" s="109">
        <f t="shared" si="10"/>
        <v>3</v>
      </c>
      <c r="Y17" s="202">
        <f t="shared" si="11"/>
        <v>0.1</v>
      </c>
      <c r="Z17" s="54">
        <f t="shared" si="4"/>
        <v>5.4</v>
      </c>
      <c r="AA17" s="54">
        <f t="shared" si="5"/>
        <v>54</v>
      </c>
    </row>
    <row r="18" spans="1:27" ht="110.45" customHeight="1">
      <c r="A18" s="20"/>
      <c r="B18" s="235" t="s">
        <v>253</v>
      </c>
      <c r="C18" s="240" t="s">
        <v>99</v>
      </c>
      <c r="D18" s="234" t="s">
        <v>255</v>
      </c>
      <c r="E18" s="234" t="s">
        <v>256</v>
      </c>
      <c r="F18" s="180">
        <v>0.1</v>
      </c>
      <c r="G18" s="11" t="s">
        <v>52</v>
      </c>
      <c r="H18" s="11" t="s">
        <v>53</v>
      </c>
      <c r="I18" s="11" t="s">
        <v>53</v>
      </c>
      <c r="J18" s="11" t="s">
        <v>53</v>
      </c>
      <c r="K18" s="3">
        <f>Z18</f>
        <v>9</v>
      </c>
      <c r="L18" s="3">
        <f t="shared" si="2"/>
        <v>90</v>
      </c>
      <c r="M18" s="13">
        <f>K18*$F$2</f>
        <v>0</v>
      </c>
      <c r="N18" s="66"/>
      <c r="O18" s="65">
        <f>(N18*L18)/100</f>
        <v>0</v>
      </c>
      <c r="P18" s="234"/>
      <c r="U18" s="109">
        <f>IF(G18="A",5,(IF(G18="M",3,(IF(G18="B",1,"")))))</f>
        <v>5</v>
      </c>
      <c r="V18" s="109">
        <f>IF(H18="A",3,(IF(H18="M",2,IF(H18="b",1,""))))</f>
        <v>2</v>
      </c>
      <c r="W18" s="109">
        <f>IF(I18="A",5,(IF(I18="M",3,IF(I18="B",1,""))))</f>
        <v>3</v>
      </c>
      <c r="X18" s="109">
        <f>IF(J18="A",5,(IF(J18="M",3,IF(J18="B",1,""))))</f>
        <v>3</v>
      </c>
      <c r="Y18" s="202">
        <f>F18</f>
        <v>0.1</v>
      </c>
      <c r="Z18" s="54">
        <f>PRODUCT(U18:Y18)</f>
        <v>9</v>
      </c>
      <c r="AA18" s="54">
        <f>PRODUCT(U18:X18)</f>
        <v>90</v>
      </c>
    </row>
    <row r="19" spans="1:27" ht="84.6" customHeight="1" thickBot="1">
      <c r="A19" s="20" t="str">
        <f>IF(B19&lt;&gt;0,$B$2,"")</f>
        <v>SEGRETARIO COMUNALE</v>
      </c>
      <c r="B19" s="235" t="s">
        <v>254</v>
      </c>
      <c r="C19" s="240" t="s">
        <v>99</v>
      </c>
      <c r="D19" s="234" t="s">
        <v>258</v>
      </c>
      <c r="E19" s="234" t="s">
        <v>257</v>
      </c>
      <c r="F19" s="180">
        <v>0.1</v>
      </c>
      <c r="G19" s="11" t="s">
        <v>52</v>
      </c>
      <c r="H19" s="11" t="s">
        <v>53</v>
      </c>
      <c r="I19" s="11" t="s">
        <v>54</v>
      </c>
      <c r="J19" s="11" t="s">
        <v>53</v>
      </c>
      <c r="K19" s="3">
        <f>Z19</f>
        <v>3</v>
      </c>
      <c r="L19" s="3">
        <f t="shared" si="2"/>
        <v>30</v>
      </c>
      <c r="M19" s="13">
        <f>K19*$F$2</f>
        <v>0</v>
      </c>
      <c r="N19" s="66"/>
      <c r="O19" s="65">
        <f>(N19*L19)/100</f>
        <v>0</v>
      </c>
      <c r="P19" s="234"/>
      <c r="U19" s="109">
        <f>IF(G19="A",5,(IF(G19="M",3,(IF(G19="B",1,"")))))</f>
        <v>5</v>
      </c>
      <c r="V19" s="109">
        <f>IF(H19="A",3,(IF(H19="M",2,IF(H19="b",1,""))))</f>
        <v>2</v>
      </c>
      <c r="W19" s="109">
        <f>IF(I19="A",5,(IF(I19="M",3,IF(I19="B",1,""))))</f>
        <v>1</v>
      </c>
      <c r="X19" s="109">
        <f>IF(J19="A",5,(IF(J19="M",3,IF(J19="B",1,""))))</f>
        <v>3</v>
      </c>
      <c r="Y19" s="202">
        <f>F19</f>
        <v>0.1</v>
      </c>
      <c r="Z19" s="54">
        <f>PRODUCT(U19:Y19)</f>
        <v>3</v>
      </c>
      <c r="AA19" s="54">
        <f>PRODUCT(U19:X19)</f>
        <v>30</v>
      </c>
    </row>
    <row r="20" spans="1:27" ht="16.5" thickBot="1">
      <c r="A20" s="19" t="s">
        <v>39</v>
      </c>
      <c r="B20" s="14">
        <f>COUNTA( B10:B19)</f>
        <v>10</v>
      </c>
      <c r="C20" s="15"/>
      <c r="D20" s="15"/>
      <c r="E20" s="15"/>
      <c r="F20" s="252">
        <f>SUM(F10:F19)</f>
        <v>0.99999999999999989</v>
      </c>
      <c r="G20" s="16"/>
      <c r="H20" s="16"/>
      <c r="I20" s="16"/>
      <c r="J20" s="16"/>
      <c r="K20" s="17">
        <f>SUM(K10:K17)</f>
        <v>69</v>
      </c>
      <c r="L20" s="17">
        <f>SUM(L10:L19)</f>
        <v>810</v>
      </c>
      <c r="M20" s="18">
        <f>SUM(M10:M17)</f>
        <v>0</v>
      </c>
      <c r="N20" s="67"/>
      <c r="O20" s="65">
        <f>SUM(O10:O17)</f>
        <v>0</v>
      </c>
      <c r="P20" s="68"/>
    </row>
    <row r="21" spans="1:27">
      <c r="A21" s="19" t="s">
        <v>39</v>
      </c>
      <c r="B21" s="2"/>
      <c r="C21" s="2"/>
      <c r="D21" s="2"/>
      <c r="E21" s="2"/>
      <c r="F21" s="2"/>
      <c r="G21" s="2"/>
      <c r="H21" s="2"/>
      <c r="I21" s="2"/>
      <c r="J21" s="2"/>
      <c r="K21" s="2"/>
      <c r="L21" s="2"/>
    </row>
    <row r="22" spans="1:27" ht="186" customHeight="1">
      <c r="A22" s="19" t="s">
        <v>39</v>
      </c>
      <c r="B22" s="72" t="s">
        <v>6</v>
      </c>
      <c r="C22" s="70"/>
      <c r="D22" s="70"/>
      <c r="E22" s="182">
        <f>IF(L20&gt;0,O20/L20,"0")</f>
        <v>0</v>
      </c>
      <c r="F22" s="2"/>
      <c r="G22" s="2"/>
      <c r="H22" s="2"/>
      <c r="I22" s="2"/>
      <c r="J22" s="2"/>
      <c r="K22" s="2"/>
      <c r="L22" s="2"/>
    </row>
    <row r="23" spans="1:27" ht="186" customHeight="1">
      <c r="A23" s="19" t="s">
        <v>39</v>
      </c>
      <c r="F23" s="2"/>
      <c r="G23" s="2"/>
      <c r="H23" s="2"/>
    </row>
    <row r="24" spans="1:27" ht="186" customHeight="1">
      <c r="A24" s="19" t="s">
        <v>39</v>
      </c>
      <c r="F24" s="69"/>
      <c r="G24" s="2"/>
      <c r="H24" s="2"/>
    </row>
    <row r="25" spans="1:27" ht="186" customHeight="1">
      <c r="A25" s="19"/>
      <c r="B25" s="2"/>
      <c r="C25" s="2"/>
      <c r="D25" s="2"/>
      <c r="E25" s="2"/>
      <c r="F25" s="2"/>
      <c r="G25" s="2"/>
      <c r="H25" s="2"/>
      <c r="I25" s="2"/>
      <c r="J25" s="2"/>
      <c r="K25" s="2"/>
      <c r="L25" s="2"/>
    </row>
    <row r="26" spans="1:27" ht="186" customHeight="1"/>
    <row r="29" spans="1:27">
      <c r="E29" s="73"/>
    </row>
  </sheetData>
  <autoFilter ref="A9:AA24">
    <filterColumn colId="0">
      <customFilters and="1">
        <customFilter operator="notEqual" val=" "/>
      </customFilters>
    </filterColumn>
  </autoFilter>
  <mergeCells count="2">
    <mergeCell ref="U8:Y8"/>
    <mergeCell ref="G7:O7"/>
  </mergeCells>
  <phoneticPr fontId="0" type="noConversion"/>
  <conditionalFormatting sqref="C13">
    <cfRule type="cellIs" dxfId="69" priority="31" stopIfTrue="1" operator="notEqual">
      <formula>0</formula>
    </cfRule>
  </conditionalFormatting>
  <conditionalFormatting sqref="C13:C19">
    <cfRule type="cellIs" dxfId="68" priority="30" stopIfTrue="1" operator="notEqual">
      <formula>0</formula>
    </cfRule>
  </conditionalFormatting>
  <conditionalFormatting sqref="C14:C15">
    <cfRule type="cellIs" dxfId="67" priority="28" stopIfTrue="1" operator="notEqual">
      <formula>0</formula>
    </cfRule>
  </conditionalFormatting>
  <conditionalFormatting sqref="C15:C19">
    <cfRule type="cellIs" dxfId="66" priority="27" stopIfTrue="1" operator="notEqual">
      <formula>0</formula>
    </cfRule>
  </conditionalFormatting>
  <conditionalFormatting sqref="C15">
    <cfRule type="cellIs" dxfId="65" priority="26" stopIfTrue="1" operator="notEqual">
      <formula>0</formula>
    </cfRule>
  </conditionalFormatting>
  <conditionalFormatting sqref="C16">
    <cfRule type="cellIs" dxfId="64" priority="25" stopIfTrue="1" operator="notEqual">
      <formula>0</formula>
    </cfRule>
  </conditionalFormatting>
  <conditionalFormatting sqref="C16">
    <cfRule type="cellIs" dxfId="63" priority="24" stopIfTrue="1" operator="notEqual">
      <formula>0</formula>
    </cfRule>
  </conditionalFormatting>
  <conditionalFormatting sqref="C13">
    <cfRule type="cellIs" dxfId="62" priority="22" stopIfTrue="1" operator="notEqual">
      <formula>0</formula>
    </cfRule>
  </conditionalFormatting>
  <conditionalFormatting sqref="C13:C15">
    <cfRule type="cellIs" dxfId="61" priority="21" stopIfTrue="1" operator="notEqual">
      <formula>0</formula>
    </cfRule>
  </conditionalFormatting>
  <conditionalFormatting sqref="C14:C15">
    <cfRule type="cellIs" dxfId="60" priority="19" stopIfTrue="1" operator="notEqual">
      <formula>0</formula>
    </cfRule>
  </conditionalFormatting>
  <conditionalFormatting sqref="C14">
    <cfRule type="cellIs" dxfId="59" priority="16" stopIfTrue="1" operator="notEqual">
      <formula>0</formula>
    </cfRule>
  </conditionalFormatting>
  <conditionalFormatting sqref="C14">
    <cfRule type="cellIs" dxfId="58" priority="15" stopIfTrue="1" operator="notEqual">
      <formula>0</formula>
    </cfRule>
  </conditionalFormatting>
  <conditionalFormatting sqref="C17:C19">
    <cfRule type="cellIs" dxfId="57" priority="11" stopIfTrue="1" operator="notEqual">
      <formula>0</formula>
    </cfRule>
  </conditionalFormatting>
  <conditionalFormatting sqref="C17:C19">
    <cfRule type="cellIs" dxfId="56" priority="10" stopIfTrue="1" operator="notEqual">
      <formula>0</formula>
    </cfRule>
  </conditionalFormatting>
  <conditionalFormatting sqref="C10">
    <cfRule type="cellIs" dxfId="55" priority="5" stopIfTrue="1" operator="notEqual">
      <formula>0</formula>
    </cfRule>
  </conditionalFormatting>
  <conditionalFormatting sqref="C17:C19">
    <cfRule type="cellIs" dxfId="54" priority="4" stopIfTrue="1" operator="notEqual">
      <formula>0</formula>
    </cfRule>
  </conditionalFormatting>
  <conditionalFormatting sqref="C17:C19">
    <cfRule type="cellIs" dxfId="53" priority="3" stopIfTrue="1" operator="notEqual">
      <formula>0</formula>
    </cfRule>
  </conditionalFormatting>
  <conditionalFormatting sqref="C18">
    <cfRule type="cellIs" dxfId="52" priority="2" stopIfTrue="1" operator="notEqual">
      <formula>0</formula>
    </cfRule>
  </conditionalFormatting>
  <conditionalFormatting sqref="C18">
    <cfRule type="cellIs" dxfId="51" priority="1" stopIfTrue="1" operator="notEqual">
      <formula>0</formula>
    </cfRule>
  </conditionalFormatting>
  <printOptions horizontalCentered="1"/>
  <pageMargins left="0.17" right="0.13" top="0.31" bottom="0.19685039370078741" header="0.37" footer="0.51181102362204722"/>
  <pageSetup paperSize="9" scale="53" fitToHeight="10" orientation="landscape" r:id="rId1"/>
  <headerFooter alignWithMargins="0"/>
  <rowBreaks count="1" manualBreakCount="1">
    <brk id="12" min="1" max="15" man="1"/>
  </rowBreaks>
  <legacyDrawing r:id="rId2"/>
</worksheet>
</file>

<file path=xl/worksheets/sheet4.xml><?xml version="1.0" encoding="utf-8"?>
<worksheet xmlns="http://schemas.openxmlformats.org/spreadsheetml/2006/main" xmlns:r="http://schemas.openxmlformats.org/officeDocument/2006/relationships">
  <sheetPr codeName="Foglio14" filterMode="1">
    <pageSetUpPr fitToPage="1"/>
  </sheetPr>
  <dimension ref="A1:AA24"/>
  <sheetViews>
    <sheetView view="pageBreakPreview" zoomScale="60" zoomScaleNormal="75" workbookViewId="0">
      <pane ySplit="9" topLeftCell="A10" activePane="bottomLeft" state="frozen"/>
      <selection activeCell="D26" sqref="D26"/>
      <selection pane="bottomLeft" activeCell="E19" sqref="E19"/>
    </sheetView>
  </sheetViews>
  <sheetFormatPr defaultRowHeight="12.75"/>
  <cols>
    <col min="1" max="1" width="0.140625" style="21" customWidth="1"/>
    <col min="2" max="2" width="57.140625" style="51" customWidth="1"/>
    <col min="3" max="3" width="15.140625" style="51" customWidth="1"/>
    <col min="4" max="4" width="52" style="51" customWidth="1"/>
    <col min="5" max="5" width="41" style="51" customWidth="1"/>
    <col min="6" max="6" width="8.7109375" style="51" bestFit="1" customWidth="1"/>
    <col min="7" max="8" width="7.5703125" style="51" customWidth="1"/>
    <col min="9" max="10" width="8" style="51" customWidth="1"/>
    <col min="11" max="11" width="9.140625" style="51" hidden="1" customWidth="1"/>
    <col min="12" max="12" width="9.140625" style="51"/>
    <col min="13" max="13" width="15.7109375" style="51" hidden="1" customWidth="1"/>
    <col min="14" max="14" width="11.5703125" style="51" customWidth="1"/>
    <col min="15" max="15" width="9.140625" style="51"/>
    <col min="16" max="16" width="45.7109375" style="237" customWidth="1"/>
    <col min="17" max="20" width="9.140625" style="51"/>
    <col min="21" max="24" width="2.42578125" style="51" hidden="1" customWidth="1"/>
    <col min="25" max="25" width="4.5703125" style="51" hidden="1" customWidth="1"/>
    <col min="26" max="26" width="6.42578125" style="51" hidden="1" customWidth="1"/>
    <col min="27" max="27" width="9.140625" style="51" hidden="1" customWidth="1"/>
    <col min="28" max="16384" width="9.140625" style="51"/>
  </cols>
  <sheetData>
    <row r="1" spans="1:27" s="26" customFormat="1" ht="15" thickBot="1">
      <c r="A1" s="22"/>
      <c r="B1" s="31" t="s">
        <v>7</v>
      </c>
      <c r="C1" s="23"/>
      <c r="E1" s="24" t="s">
        <v>8</v>
      </c>
      <c r="F1" s="25"/>
      <c r="G1" s="23"/>
      <c r="H1" s="23"/>
      <c r="I1" s="23"/>
      <c r="J1" s="23"/>
      <c r="K1" s="23"/>
      <c r="L1" s="23"/>
      <c r="P1" s="236"/>
    </row>
    <row r="2" spans="1:27" s="26" customFormat="1" ht="15" thickBot="1">
      <c r="A2" s="22"/>
      <c r="B2" s="63" t="str">
        <f>PROG!C16</f>
        <v>SERVIZI GENERALI</v>
      </c>
      <c r="C2" s="23"/>
      <c r="E2" s="24" t="s">
        <v>9</v>
      </c>
      <c r="F2" s="27">
        <f>IF(K15&gt;0,F1/K15,0)</f>
        <v>0</v>
      </c>
      <c r="G2" s="23"/>
      <c r="H2" s="23"/>
      <c r="I2" s="23"/>
      <c r="J2" s="23"/>
      <c r="K2" s="23"/>
      <c r="L2" s="23"/>
      <c r="P2" s="236"/>
    </row>
    <row r="3" spans="1:27" s="26" customFormat="1" ht="15" thickBot="1">
      <c r="A3" s="22"/>
      <c r="B3" s="31" t="s">
        <v>18</v>
      </c>
      <c r="C3" s="23"/>
      <c r="D3" s="28"/>
      <c r="E3" s="29"/>
      <c r="F3" s="23"/>
      <c r="G3" s="23"/>
      <c r="H3" s="23"/>
      <c r="I3" s="23"/>
      <c r="J3" s="23"/>
      <c r="K3" s="23"/>
      <c r="L3" s="23"/>
      <c r="P3" s="236"/>
    </row>
    <row r="4" spans="1:27" s="26" customFormat="1" ht="15" thickBot="1">
      <c r="A4" s="22"/>
      <c r="B4" s="63" t="str">
        <f>PROG!E16</f>
        <v>DOTT.SSA NASI CHIARA ANGELA</v>
      </c>
      <c r="C4" s="30"/>
      <c r="D4" s="28"/>
      <c r="E4" s="29"/>
      <c r="F4" s="23"/>
      <c r="G4" s="23"/>
      <c r="H4" s="23"/>
      <c r="I4" s="23"/>
      <c r="J4" s="23"/>
      <c r="K4" s="23"/>
      <c r="L4" s="23"/>
      <c r="P4" s="236"/>
      <c r="U4" s="26" t="s">
        <v>52</v>
      </c>
      <c r="V4" s="26" t="s">
        <v>53</v>
      </c>
      <c r="W4" s="26" t="s">
        <v>54</v>
      </c>
    </row>
    <row r="5" spans="1:27" s="26" customFormat="1" ht="15" thickBot="1">
      <c r="A5" s="22"/>
      <c r="B5" s="31" t="str">
        <f>"CATEGORIA:                          "&amp;PROG!G14</f>
        <v>CATEGORIA:                          D1</v>
      </c>
      <c r="C5" s="30"/>
      <c r="D5" s="28"/>
      <c r="E5" s="29"/>
      <c r="F5" s="23"/>
      <c r="G5" s="23"/>
      <c r="H5" s="23"/>
      <c r="I5" s="23"/>
      <c r="J5" s="23"/>
      <c r="K5" s="23"/>
      <c r="L5" s="23"/>
      <c r="P5" s="236"/>
      <c r="U5" s="26">
        <v>5</v>
      </c>
      <c r="V5" s="26">
        <v>3</v>
      </c>
      <c r="W5" s="26">
        <v>1</v>
      </c>
    </row>
    <row r="6" spans="1:27" ht="3.75" customHeight="1" thickBot="1">
      <c r="A6" s="19"/>
      <c r="B6" s="7"/>
      <c r="C6" s="2"/>
      <c r="D6" s="8"/>
      <c r="E6" s="9"/>
      <c r="F6" s="2"/>
      <c r="G6" s="2"/>
      <c r="H6" s="2"/>
      <c r="I6" s="2"/>
      <c r="J6" s="2"/>
      <c r="K6" s="2"/>
      <c r="L6" s="2"/>
    </row>
    <row r="7" spans="1:27" ht="18" customHeight="1" thickBot="1">
      <c r="A7" s="19"/>
      <c r="B7" s="211" t="s">
        <v>11</v>
      </c>
      <c r="C7" s="59"/>
      <c r="D7" s="59"/>
      <c r="E7" s="59"/>
      <c r="F7" s="60"/>
      <c r="G7" s="336" t="s">
        <v>248</v>
      </c>
      <c r="H7" s="337"/>
      <c r="I7" s="337"/>
      <c r="J7" s="337"/>
      <c r="K7" s="337"/>
      <c r="L7" s="337"/>
      <c r="M7" s="337"/>
      <c r="N7" s="337"/>
      <c r="O7" s="338"/>
    </row>
    <row r="8" spans="1:27" ht="123.75" customHeight="1">
      <c r="A8" s="19">
        <f>COUNTA(B10:B13)</f>
        <v>4</v>
      </c>
      <c r="B8" s="55" t="s">
        <v>2</v>
      </c>
      <c r="C8" s="210" t="s">
        <v>97</v>
      </c>
      <c r="D8" s="10" t="s">
        <v>47</v>
      </c>
      <c r="E8" s="106" t="s">
        <v>48</v>
      </c>
      <c r="F8" s="168" t="s">
        <v>74</v>
      </c>
      <c r="G8" s="169" t="s">
        <v>75</v>
      </c>
      <c r="H8" s="169" t="s">
        <v>46</v>
      </c>
      <c r="I8" s="169" t="s">
        <v>76</v>
      </c>
      <c r="J8" s="169" t="s">
        <v>77</v>
      </c>
      <c r="K8" s="213" t="s">
        <v>45</v>
      </c>
      <c r="L8" s="214" t="s">
        <v>49</v>
      </c>
      <c r="M8" s="215" t="s">
        <v>10</v>
      </c>
      <c r="N8" s="216" t="s">
        <v>80</v>
      </c>
      <c r="O8" s="217" t="s">
        <v>5</v>
      </c>
      <c r="P8" s="55" t="s">
        <v>94</v>
      </c>
      <c r="U8" s="335" t="s">
        <v>1</v>
      </c>
      <c r="V8" s="335"/>
      <c r="W8" s="335"/>
      <c r="X8" s="335"/>
      <c r="Y8" s="335"/>
      <c r="Z8" s="1" t="s">
        <v>45</v>
      </c>
      <c r="AA8" s="1" t="s">
        <v>0</v>
      </c>
    </row>
    <row r="9" spans="1:27">
      <c r="A9" s="19">
        <f>MAX(A10:A13)</f>
        <v>0</v>
      </c>
      <c r="B9" s="61"/>
      <c r="C9" s="62"/>
      <c r="D9" s="4"/>
      <c r="E9" s="4"/>
      <c r="F9" s="4"/>
      <c r="G9" s="5"/>
      <c r="H9" s="5"/>
      <c r="I9" s="5"/>
      <c r="J9" s="58"/>
      <c r="K9" s="6" t="s">
        <v>4</v>
      </c>
      <c r="L9" s="57" t="s">
        <v>4</v>
      </c>
      <c r="M9" s="12"/>
      <c r="N9" s="52" t="s">
        <v>3</v>
      </c>
      <c r="O9" s="53"/>
      <c r="P9" s="238"/>
    </row>
    <row r="10" spans="1:27" ht="111" customHeight="1">
      <c r="A10" s="20" t="str">
        <f>IF(B10&lt;&gt;0,$B$2,"")</f>
        <v>SERVIZI GENERALI</v>
      </c>
      <c r="B10" s="50" t="s">
        <v>144</v>
      </c>
      <c r="C10" s="233" t="s">
        <v>99</v>
      </c>
      <c r="D10" s="234" t="s">
        <v>148</v>
      </c>
      <c r="E10" s="234" t="s">
        <v>149</v>
      </c>
      <c r="F10" s="180">
        <v>0.2</v>
      </c>
      <c r="G10" s="11" t="s">
        <v>53</v>
      </c>
      <c r="H10" s="11" t="s">
        <v>53</v>
      </c>
      <c r="I10" s="11" t="s">
        <v>53</v>
      </c>
      <c r="J10" s="11" t="s">
        <v>54</v>
      </c>
      <c r="K10" s="3">
        <f>Z10</f>
        <v>3.6</v>
      </c>
      <c r="L10" s="3">
        <f>$AA10</f>
        <v>18</v>
      </c>
      <c r="M10" s="13">
        <f>K10*$F$2</f>
        <v>0</v>
      </c>
      <c r="N10" s="64"/>
      <c r="O10" s="65">
        <f>(N10*L10)/100</f>
        <v>0</v>
      </c>
      <c r="P10" s="234"/>
      <c r="U10" s="109">
        <f>IF(G10="A",5,(IF(G10="M",3,(IF(G10="B",1,"")))))</f>
        <v>3</v>
      </c>
      <c r="V10" s="109">
        <f>IF(H10="A",3,(IF(H10="M",2,IF(H10="b",1,""))))</f>
        <v>2</v>
      </c>
      <c r="W10" s="109">
        <f t="shared" ref="W10:X14" si="0">IF(I10="A",5,(IF(I10="M",3,IF(I10="B",1,""))))</f>
        <v>3</v>
      </c>
      <c r="X10" s="109">
        <f t="shared" si="0"/>
        <v>1</v>
      </c>
      <c r="Y10" s="202">
        <f>F10</f>
        <v>0.2</v>
      </c>
      <c r="Z10" s="54">
        <f>PRODUCT(U10:Y10)</f>
        <v>3.6</v>
      </c>
      <c r="AA10" s="54">
        <f>PRODUCT(U10:X10)</f>
        <v>18</v>
      </c>
    </row>
    <row r="11" spans="1:27" ht="80.25" customHeight="1">
      <c r="A11" s="20" t="str">
        <f>IF(B11&lt;&gt;0,$B$2,"")</f>
        <v>SERVIZI GENERALI</v>
      </c>
      <c r="B11" s="50" t="s">
        <v>145</v>
      </c>
      <c r="C11" s="233" t="s">
        <v>99</v>
      </c>
      <c r="D11" s="234" t="s">
        <v>150</v>
      </c>
      <c r="E11" s="234" t="s">
        <v>154</v>
      </c>
      <c r="F11" s="180">
        <v>0.2</v>
      </c>
      <c r="G11" s="11" t="s">
        <v>53</v>
      </c>
      <c r="H11" s="11" t="s">
        <v>54</v>
      </c>
      <c r="I11" s="11" t="s">
        <v>53</v>
      </c>
      <c r="J11" s="11" t="s">
        <v>54</v>
      </c>
      <c r="K11" s="3">
        <f>Z11</f>
        <v>1.8</v>
      </c>
      <c r="L11" s="3">
        <f>$AA11</f>
        <v>9</v>
      </c>
      <c r="M11" s="13">
        <f>K11*$F$2</f>
        <v>0</v>
      </c>
      <c r="N11" s="66"/>
      <c r="O11" s="65">
        <f>(N11*L11)/100</f>
        <v>0</v>
      </c>
      <c r="P11" s="234"/>
      <c r="U11" s="109">
        <f>IF(G11="A",5,(IF(G11="M",3,(IF(G11="B",1,"")))))</f>
        <v>3</v>
      </c>
      <c r="V11" s="109">
        <f>IF(H11="A",3,(IF(H11="M",2,IF(H11="b",1,""))))</f>
        <v>1</v>
      </c>
      <c r="W11" s="109">
        <f t="shared" si="0"/>
        <v>3</v>
      </c>
      <c r="X11" s="109">
        <f t="shared" si="0"/>
        <v>1</v>
      </c>
      <c r="Y11" s="202">
        <f>F11</f>
        <v>0.2</v>
      </c>
      <c r="Z11" s="54">
        <f>PRODUCT(U11:Y11)</f>
        <v>1.8</v>
      </c>
      <c r="AA11" s="54">
        <f>PRODUCT(U11:X11)</f>
        <v>9</v>
      </c>
    </row>
    <row r="12" spans="1:27" ht="80.25" customHeight="1">
      <c r="A12" s="20" t="str">
        <f>IF(B12&lt;&gt;0,$B$2,"")</f>
        <v>SERVIZI GENERALI</v>
      </c>
      <c r="B12" s="50" t="s">
        <v>146</v>
      </c>
      <c r="C12" s="233" t="s">
        <v>53</v>
      </c>
      <c r="D12" s="234" t="s">
        <v>151</v>
      </c>
      <c r="E12" s="234" t="s">
        <v>155</v>
      </c>
      <c r="F12" s="180">
        <v>0.2</v>
      </c>
      <c r="G12" s="11" t="s">
        <v>52</v>
      </c>
      <c r="H12" s="11" t="s">
        <v>53</v>
      </c>
      <c r="I12" s="11" t="s">
        <v>53</v>
      </c>
      <c r="J12" s="11" t="s">
        <v>53</v>
      </c>
      <c r="K12" s="3">
        <f>Z12</f>
        <v>18</v>
      </c>
      <c r="L12" s="3">
        <f>$AA12</f>
        <v>90</v>
      </c>
      <c r="M12" s="13">
        <f>K12*$F$2</f>
        <v>0</v>
      </c>
      <c r="N12" s="66"/>
      <c r="O12" s="65">
        <f>(N12*L12)/100</f>
        <v>0</v>
      </c>
      <c r="P12" s="234"/>
      <c r="U12" s="109">
        <f>IF(G12="A",5,(IF(G12="M",3,(IF(G12="B",1,"")))))</f>
        <v>5</v>
      </c>
      <c r="V12" s="109">
        <f>IF(H12="A",3,(IF(H12="M",2,IF(H12="b",1,""))))</f>
        <v>2</v>
      </c>
      <c r="W12" s="109">
        <f t="shared" si="0"/>
        <v>3</v>
      </c>
      <c r="X12" s="109">
        <f t="shared" si="0"/>
        <v>3</v>
      </c>
      <c r="Y12" s="202">
        <f>F12</f>
        <v>0.2</v>
      </c>
      <c r="Z12" s="54">
        <f>PRODUCT(U12:Y12)</f>
        <v>18</v>
      </c>
      <c r="AA12" s="54">
        <f>PRODUCT(U12:X12)</f>
        <v>90</v>
      </c>
    </row>
    <row r="13" spans="1:27" ht="80.25" customHeight="1">
      <c r="A13" s="20" t="str">
        <f>IF(B13&lt;&gt;0,$B$2,"")</f>
        <v>SERVIZI GENERALI</v>
      </c>
      <c r="B13" s="50" t="s">
        <v>147</v>
      </c>
      <c r="C13" s="233" t="s">
        <v>99</v>
      </c>
      <c r="D13" s="234" t="s">
        <v>152</v>
      </c>
      <c r="E13" s="234" t="s">
        <v>153</v>
      </c>
      <c r="F13" s="180">
        <v>0.2</v>
      </c>
      <c r="G13" s="11" t="s">
        <v>53</v>
      </c>
      <c r="H13" s="11" t="s">
        <v>54</v>
      </c>
      <c r="I13" s="11" t="s">
        <v>53</v>
      </c>
      <c r="J13" s="11" t="s">
        <v>54</v>
      </c>
      <c r="K13" s="3">
        <f>Z13</f>
        <v>1.8</v>
      </c>
      <c r="L13" s="3">
        <f>$AA13</f>
        <v>9</v>
      </c>
      <c r="M13" s="13">
        <f>K13*$F$2</f>
        <v>0</v>
      </c>
      <c r="N13" s="66"/>
      <c r="O13" s="65">
        <f>(N13*L13)/100</f>
        <v>0</v>
      </c>
      <c r="P13" s="234"/>
      <c r="U13" s="109">
        <f>IF(G13="A",5,(IF(G13="M",3,(IF(G13="B",1,"")))))</f>
        <v>3</v>
      </c>
      <c r="V13" s="109">
        <f>IF(H13="A",3,(IF(H13="M",2,IF(H13="b",1,""))))</f>
        <v>1</v>
      </c>
      <c r="W13" s="109">
        <f t="shared" si="0"/>
        <v>3</v>
      </c>
      <c r="X13" s="109">
        <f t="shared" si="0"/>
        <v>1</v>
      </c>
      <c r="Y13" s="202">
        <f>F13</f>
        <v>0.2</v>
      </c>
      <c r="Z13" s="54">
        <f>PRODUCT(U13:Y13)</f>
        <v>1.8</v>
      </c>
      <c r="AA13" s="54">
        <f>PRODUCT(U13:X13)</f>
        <v>9</v>
      </c>
    </row>
    <row r="14" spans="1:27" ht="95.25" customHeight="1" thickBot="1">
      <c r="A14" s="20" t="str">
        <f>IF(B14&lt;&gt;0,'EDILIZIA PRIVATA'!$B$2,"")</f>
        <v>SERVIZIO EDILIZIA PRIVATA</v>
      </c>
      <c r="B14" s="50" t="s">
        <v>182</v>
      </c>
      <c r="C14" s="55" t="s">
        <v>104</v>
      </c>
      <c r="D14" s="234" t="s">
        <v>183</v>
      </c>
      <c r="E14" s="234" t="s">
        <v>184</v>
      </c>
      <c r="F14" s="180">
        <v>0.2</v>
      </c>
      <c r="G14" s="11" t="s">
        <v>53</v>
      </c>
      <c r="H14" s="11" t="s">
        <v>53</v>
      </c>
      <c r="I14" s="11" t="s">
        <v>53</v>
      </c>
      <c r="J14" s="11" t="s">
        <v>53</v>
      </c>
      <c r="K14" s="3">
        <f>Z14</f>
        <v>10.8</v>
      </c>
      <c r="L14" s="3">
        <f>$AA14</f>
        <v>54</v>
      </c>
      <c r="M14" s="13">
        <f>K14*'EDILIZIA PRIVATA'!$F$2</f>
        <v>0</v>
      </c>
      <c r="N14" s="66"/>
      <c r="O14" s="65">
        <f>(N14*L14)/100</f>
        <v>0</v>
      </c>
      <c r="P14" s="3"/>
      <c r="U14" s="109">
        <f>IF(G14="A",5,(IF(G14="M",3,(IF(G14="B",1,"")))))</f>
        <v>3</v>
      </c>
      <c r="V14" s="109">
        <f>IF(H14="A",3,(IF(H14="M",2,IF(H14="b",1,""))))</f>
        <v>2</v>
      </c>
      <c r="W14" s="109">
        <f t="shared" si="0"/>
        <v>3</v>
      </c>
      <c r="X14" s="109">
        <f t="shared" si="0"/>
        <v>3</v>
      </c>
      <c r="Y14" s="202">
        <f>F14</f>
        <v>0.2</v>
      </c>
      <c r="Z14" s="54">
        <f>PRODUCT(U14:Y14)</f>
        <v>10.8</v>
      </c>
      <c r="AA14" s="54">
        <f>PRODUCT(U14:X14)</f>
        <v>54</v>
      </c>
    </row>
    <row r="15" spans="1:27" ht="16.5" customHeight="1" thickBot="1">
      <c r="A15" s="19" t="s">
        <v>39</v>
      </c>
      <c r="B15" s="14">
        <f>COUNTA(B10:B14)</f>
        <v>5</v>
      </c>
      <c r="C15" s="15"/>
      <c r="D15" s="15">
        <f>COUNTA(B10:B14)</f>
        <v>5</v>
      </c>
      <c r="E15" s="15"/>
      <c r="F15" s="181">
        <f>SUM(F10:F14)</f>
        <v>1</v>
      </c>
      <c r="G15" s="16"/>
      <c r="H15" s="16"/>
      <c r="I15" s="16"/>
      <c r="J15" s="16"/>
      <c r="K15" s="17">
        <f>SUM(K10:K13)</f>
        <v>25.2</v>
      </c>
      <c r="L15" s="17">
        <f>SUM(L10:L14)</f>
        <v>180</v>
      </c>
      <c r="M15" s="18">
        <f>SUM(M10:M13)</f>
        <v>0</v>
      </c>
      <c r="N15" s="67"/>
      <c r="O15" s="65">
        <f>SUM(O10:O13)</f>
        <v>0</v>
      </c>
      <c r="P15" s="239"/>
    </row>
    <row r="16" spans="1:27" ht="6.75" customHeight="1">
      <c r="A16" s="19" t="s">
        <v>39</v>
      </c>
      <c r="B16" s="2"/>
      <c r="C16" s="2"/>
      <c r="D16" s="2"/>
      <c r="E16" s="2"/>
      <c r="F16" s="2"/>
      <c r="G16" s="2"/>
      <c r="H16" s="2"/>
      <c r="I16" s="2"/>
      <c r="J16" s="2"/>
      <c r="K16" s="2"/>
      <c r="L16" s="2"/>
    </row>
    <row r="17" spans="1:12">
      <c r="A17" s="19" t="s">
        <v>39</v>
      </c>
      <c r="B17" s="2"/>
      <c r="C17" s="2"/>
      <c r="D17" s="2"/>
      <c r="E17" s="2"/>
      <c r="F17" s="2"/>
      <c r="G17" s="2"/>
      <c r="H17" s="2"/>
      <c r="I17" s="2"/>
      <c r="J17" s="2"/>
      <c r="K17" s="2"/>
      <c r="L17" s="2"/>
    </row>
    <row r="18" spans="1:12">
      <c r="A18" s="19" t="s">
        <v>39</v>
      </c>
      <c r="B18" s="71"/>
      <c r="C18" s="71"/>
      <c r="D18" s="71"/>
      <c r="E18" s="71"/>
      <c r="F18" s="2"/>
      <c r="G18" s="2"/>
      <c r="H18" s="2"/>
    </row>
    <row r="19" spans="1:12" ht="25.5" customHeight="1">
      <c r="A19" s="19" t="s">
        <v>39</v>
      </c>
      <c r="B19" s="72" t="s">
        <v>6</v>
      </c>
      <c r="C19" s="70"/>
      <c r="D19" s="70"/>
      <c r="E19" s="182">
        <f>IF(L15&gt;0,O15/L15,"0")</f>
        <v>0</v>
      </c>
      <c r="F19" s="69"/>
      <c r="G19" s="339" t="s">
        <v>96</v>
      </c>
      <c r="H19" s="339"/>
      <c r="I19" s="339"/>
    </row>
    <row r="20" spans="1:12">
      <c r="A20" s="19"/>
      <c r="B20" s="2"/>
      <c r="C20" s="2"/>
      <c r="D20" s="2"/>
      <c r="E20" s="2"/>
      <c r="F20" s="2"/>
      <c r="G20" s="2"/>
      <c r="H20" s="2"/>
      <c r="I20" s="2"/>
      <c r="J20" s="2"/>
      <c r="K20" s="2"/>
      <c r="L20" s="2"/>
    </row>
    <row r="24" spans="1:12">
      <c r="E24" s="73"/>
    </row>
  </sheetData>
  <autoFilter ref="A9:AA19">
    <filterColumn colId="0">
      <customFilters and="1">
        <customFilter operator="notEqual" val=" "/>
      </customFilters>
    </filterColumn>
  </autoFilter>
  <mergeCells count="3">
    <mergeCell ref="U8:Y8"/>
    <mergeCell ref="G7:O7"/>
    <mergeCell ref="G19:I19"/>
  </mergeCells>
  <phoneticPr fontId="0" type="noConversion"/>
  <conditionalFormatting sqref="C10:C12">
    <cfRule type="cellIs" dxfId="50" priority="41" stopIfTrue="1" operator="notEqual">
      <formula>0</formula>
    </cfRule>
  </conditionalFormatting>
  <conditionalFormatting sqref="C13:C14">
    <cfRule type="cellIs" dxfId="49" priority="40" stopIfTrue="1" operator="notEqual">
      <formula>0</formula>
    </cfRule>
  </conditionalFormatting>
  <conditionalFormatting sqref="C11:C14">
    <cfRule type="cellIs" dxfId="48" priority="39" stopIfTrue="1" operator="notEqual">
      <formula>0</formula>
    </cfRule>
  </conditionalFormatting>
  <conditionalFormatting sqref="C10">
    <cfRule type="cellIs" dxfId="47" priority="38" stopIfTrue="1" operator="notEqual">
      <formula>0</formula>
    </cfRule>
  </conditionalFormatting>
  <conditionalFormatting sqref="C10">
    <cfRule type="cellIs" dxfId="46" priority="36" stopIfTrue="1" operator="notEqual">
      <formula>0</formula>
    </cfRule>
  </conditionalFormatting>
  <conditionalFormatting sqref="C10">
    <cfRule type="cellIs" dxfId="45" priority="35" stopIfTrue="1" operator="notEqual">
      <formula>0</formula>
    </cfRule>
  </conditionalFormatting>
  <printOptions horizontalCentered="1"/>
  <pageMargins left="0.17" right="0.13" top="0.31" bottom="0.19685039370078741" header="0.37" footer="0.51181102362204722"/>
  <pageSetup paperSize="9" scale="52" fitToHeight="0"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sheetPr codeName="Foglio15" filterMode="1"/>
  <dimension ref="A1:AD42"/>
  <sheetViews>
    <sheetView view="pageBreakPreview" zoomScale="60" zoomScaleNormal="43" workbookViewId="0">
      <pane ySplit="9" topLeftCell="A13" activePane="bottomLeft" state="frozen"/>
      <selection activeCell="D26" sqref="D26"/>
      <selection pane="bottomLeft" activeCell="E18" sqref="E18"/>
    </sheetView>
  </sheetViews>
  <sheetFormatPr defaultRowHeight="12.75"/>
  <cols>
    <col min="1" max="1" width="0.5703125" style="21" customWidth="1"/>
    <col min="2" max="2" width="57.140625" style="51" customWidth="1"/>
    <col min="3" max="3" width="14.7109375" style="51" customWidth="1"/>
    <col min="4" max="4" width="43.42578125" style="51" customWidth="1"/>
    <col min="5" max="5" width="37.7109375" style="51" customWidth="1"/>
    <col min="6" max="6" width="14.28515625" style="51" customWidth="1"/>
    <col min="7" max="8" width="7.5703125" style="51" customWidth="1"/>
    <col min="9" max="9" width="8" style="51" customWidth="1"/>
    <col min="10" max="10" width="7.28515625" style="51" customWidth="1"/>
    <col min="11" max="11" width="12" style="51" hidden="1" customWidth="1"/>
    <col min="12" max="12" width="9.140625" style="51"/>
    <col min="13" max="13" width="15.7109375" style="51" hidden="1" customWidth="1"/>
    <col min="14" max="14" width="11.5703125" style="51" customWidth="1"/>
    <col min="15" max="15" width="9.140625" style="51"/>
    <col min="16" max="16" width="45.7109375" style="51" customWidth="1"/>
    <col min="17" max="20" width="9.140625" style="51"/>
    <col min="21" max="21" width="2.42578125" style="51" hidden="1" customWidth="1"/>
    <col min="22" max="22" width="2.85546875" style="51" hidden="1" customWidth="1"/>
    <col min="23" max="23" width="2.7109375" style="51" hidden="1" customWidth="1"/>
    <col min="24" max="24" width="2.28515625" style="51" hidden="1" customWidth="1"/>
    <col min="25" max="25" width="5" style="51" hidden="1" customWidth="1"/>
    <col min="26" max="26" width="9.85546875" style="51" hidden="1" customWidth="1"/>
    <col min="27" max="27" width="11" style="51" hidden="1" customWidth="1"/>
    <col min="28" max="28" width="9.140625" style="51" hidden="1" customWidth="1"/>
    <col min="29" max="30" width="0" style="51" hidden="1" customWidth="1"/>
    <col min="31" max="16384" width="9.140625" style="51"/>
  </cols>
  <sheetData>
    <row r="1" spans="1:27" s="26" customFormat="1" ht="15" thickBot="1">
      <c r="A1" s="22"/>
      <c r="B1" s="31" t="s">
        <v>7</v>
      </c>
      <c r="C1" s="23"/>
      <c r="E1" s="24" t="s">
        <v>8</v>
      </c>
      <c r="F1" s="25"/>
      <c r="G1" s="23"/>
      <c r="H1" s="23"/>
      <c r="I1" s="23"/>
      <c r="J1" s="23"/>
      <c r="K1" s="23"/>
      <c r="L1" s="23"/>
    </row>
    <row r="2" spans="1:27" s="26" customFormat="1" ht="15" thickBot="1">
      <c r="A2" s="22"/>
      <c r="B2" s="63" t="str">
        <f>PROG!C17</f>
        <v>SERVIZIO SEGRETERIA ASSISTENZA CULTURA ISTRUZIONE</v>
      </c>
      <c r="C2" s="23"/>
      <c r="E2" s="24" t="s">
        <v>9</v>
      </c>
      <c r="F2" s="27">
        <f>IF(K33&gt;0,F1/K33,0)</f>
        <v>0</v>
      </c>
      <c r="G2" s="23"/>
      <c r="H2" s="23"/>
      <c r="I2" s="23"/>
      <c r="J2" s="23"/>
      <c r="K2" s="23"/>
      <c r="L2" s="23"/>
    </row>
    <row r="3" spans="1:27" s="26" customFormat="1" ht="15" thickBot="1">
      <c r="A3" s="22"/>
      <c r="B3" s="31" t="s">
        <v>18</v>
      </c>
      <c r="C3" s="23"/>
      <c r="D3" s="28"/>
      <c r="E3" s="29"/>
      <c r="F3" s="23"/>
      <c r="G3" s="23"/>
      <c r="H3" s="23"/>
      <c r="I3" s="23"/>
      <c r="J3" s="23"/>
      <c r="K3" s="23"/>
      <c r="L3" s="23"/>
    </row>
    <row r="4" spans="1:27" s="26" customFormat="1" ht="15" thickBot="1">
      <c r="A4" s="22"/>
      <c r="B4" s="63" t="str">
        <f>PROG!E17</f>
        <v>DOTT.SSA NASI CHIARA ANGELA</v>
      </c>
      <c r="C4" s="30"/>
      <c r="D4" s="28"/>
      <c r="E4" s="29"/>
      <c r="F4" s="23"/>
      <c r="G4" s="23"/>
      <c r="H4" s="23"/>
      <c r="I4" s="23"/>
      <c r="J4" s="23"/>
      <c r="K4" s="23"/>
      <c r="L4" s="23"/>
      <c r="U4" s="26" t="s">
        <v>52</v>
      </c>
      <c r="V4" s="26" t="s">
        <v>53</v>
      </c>
      <c r="W4" s="26" t="s">
        <v>54</v>
      </c>
    </row>
    <row r="5" spans="1:27" s="26" customFormat="1" ht="15" thickBot="1">
      <c r="A5" s="22"/>
      <c r="B5" s="31" t="str">
        <f>"CATEGORIA:                          "&amp;PROG!G14</f>
        <v>CATEGORIA:                          D1</v>
      </c>
      <c r="C5" s="30"/>
      <c r="D5" s="28"/>
      <c r="E5" s="29"/>
      <c r="F5" s="23"/>
      <c r="G5" s="23"/>
      <c r="H5" s="23"/>
      <c r="I5" s="23"/>
      <c r="J5" s="23"/>
      <c r="K5" s="23"/>
      <c r="L5" s="23"/>
      <c r="U5" s="26">
        <v>5</v>
      </c>
      <c r="V5" s="26">
        <v>3</v>
      </c>
      <c r="W5" s="26">
        <v>1</v>
      </c>
    </row>
    <row r="6" spans="1:27" ht="3.75" customHeight="1" thickBot="1">
      <c r="A6" s="19"/>
      <c r="B6" s="7"/>
      <c r="C6" s="2"/>
      <c r="D6" s="8"/>
      <c r="E6" s="9"/>
      <c r="F6" s="2"/>
      <c r="G6" s="2"/>
      <c r="H6" s="2"/>
      <c r="I6" s="2"/>
      <c r="J6" s="2"/>
      <c r="K6" s="2"/>
      <c r="L6" s="2"/>
    </row>
    <row r="7" spans="1:27" ht="18" customHeight="1" thickBot="1">
      <c r="A7" s="19"/>
      <c r="B7" s="211" t="s">
        <v>11</v>
      </c>
      <c r="C7" s="59"/>
      <c r="D7" s="59"/>
      <c r="E7" s="59"/>
      <c r="F7" s="60"/>
      <c r="G7" s="336" t="s">
        <v>248</v>
      </c>
      <c r="H7" s="337"/>
      <c r="I7" s="337"/>
      <c r="J7" s="337"/>
      <c r="K7" s="337"/>
      <c r="L7" s="337"/>
      <c r="M7" s="337"/>
      <c r="N7" s="337"/>
      <c r="O7" s="338"/>
    </row>
    <row r="8" spans="1:27" ht="123.75" customHeight="1">
      <c r="A8" s="19">
        <f>COUNTA(B11:B25)</f>
        <v>15</v>
      </c>
      <c r="B8" s="55" t="s">
        <v>2</v>
      </c>
      <c r="C8" s="210" t="s">
        <v>97</v>
      </c>
      <c r="D8" s="10" t="s">
        <v>47</v>
      </c>
      <c r="E8" s="106" t="s">
        <v>48</v>
      </c>
      <c r="F8" s="168" t="s">
        <v>74</v>
      </c>
      <c r="G8" s="169" t="s">
        <v>75</v>
      </c>
      <c r="H8" s="169" t="s">
        <v>46</v>
      </c>
      <c r="I8" s="169" t="s">
        <v>76</v>
      </c>
      <c r="J8" s="169" t="s">
        <v>77</v>
      </c>
      <c r="K8" s="213" t="s">
        <v>45</v>
      </c>
      <c r="L8" s="214" t="s">
        <v>49</v>
      </c>
      <c r="M8" s="215" t="s">
        <v>10</v>
      </c>
      <c r="N8" s="216" t="s">
        <v>80</v>
      </c>
      <c r="O8" s="217" t="s">
        <v>5</v>
      </c>
      <c r="P8" s="55" t="s">
        <v>94</v>
      </c>
      <c r="U8" s="335" t="s">
        <v>1</v>
      </c>
      <c r="V8" s="335"/>
      <c r="W8" s="335"/>
      <c r="X8" s="335"/>
      <c r="Y8" s="335"/>
      <c r="Z8" s="1" t="s">
        <v>45</v>
      </c>
      <c r="AA8" s="1" t="s">
        <v>0</v>
      </c>
    </row>
    <row r="9" spans="1:27" ht="25.15" customHeight="1">
      <c r="A9" s="19" t="e">
        <f>MAX(A11:A25)</f>
        <v>#REF!</v>
      </c>
      <c r="B9" s="61"/>
      <c r="C9" s="62"/>
      <c r="D9" s="4"/>
      <c r="E9" s="4"/>
      <c r="F9" s="4"/>
      <c r="G9" s="5"/>
      <c r="H9" s="5"/>
      <c r="I9" s="5"/>
      <c r="J9" s="58"/>
      <c r="K9" s="6" t="s">
        <v>4</v>
      </c>
      <c r="L9" s="57" t="s">
        <v>4</v>
      </c>
      <c r="M9" s="12"/>
      <c r="N9" s="52" t="s">
        <v>3</v>
      </c>
      <c r="O9" s="53"/>
      <c r="P9" s="56"/>
    </row>
    <row r="10" spans="1:27" s="262" customFormat="1" ht="25.15" customHeight="1">
      <c r="A10" s="255"/>
      <c r="B10" s="263" t="s">
        <v>259</v>
      </c>
      <c r="C10" s="256"/>
      <c r="D10" s="257"/>
      <c r="E10" s="257"/>
      <c r="F10" s="257"/>
      <c r="G10" s="297"/>
      <c r="H10" s="297"/>
      <c r="I10" s="297"/>
      <c r="J10" s="298"/>
      <c r="K10" s="253"/>
      <c r="L10" s="258"/>
      <c r="M10" s="254"/>
      <c r="N10" s="259"/>
      <c r="O10" s="260"/>
      <c r="P10" s="261"/>
      <c r="U10" s="51"/>
      <c r="V10" s="51"/>
      <c r="W10" s="51"/>
      <c r="X10" s="51"/>
      <c r="Y10" s="51"/>
      <c r="Z10" s="51"/>
      <c r="AA10" s="51"/>
    </row>
    <row r="11" spans="1:27" ht="225" customHeight="1">
      <c r="A11" s="20" t="e">
        <f>IF(#REF!&lt;&gt;0,$B$2,"")</f>
        <v>#REF!</v>
      </c>
      <c r="B11" s="50" t="s">
        <v>156</v>
      </c>
      <c r="C11" s="233" t="s">
        <v>99</v>
      </c>
      <c r="D11" s="49" t="s">
        <v>163</v>
      </c>
      <c r="E11" s="234" t="s">
        <v>164</v>
      </c>
      <c r="F11" s="296">
        <v>0.21052000000000001</v>
      </c>
      <c r="G11" s="11" t="s">
        <v>53</v>
      </c>
      <c r="H11" s="11" t="s">
        <v>53</v>
      </c>
      <c r="I11" s="11" t="s">
        <v>52</v>
      </c>
      <c r="J11" s="11" t="s">
        <v>53</v>
      </c>
      <c r="K11" s="3">
        <f>Z11</f>
        <v>18.9468</v>
      </c>
      <c r="L11" s="3">
        <f t="shared" ref="L11:L21" si="0">$AA11</f>
        <v>90</v>
      </c>
      <c r="M11" s="13">
        <f>K11*$F$2</f>
        <v>0</v>
      </c>
      <c r="N11" s="64"/>
      <c r="O11" s="65">
        <f>(N11*L11)/100</f>
        <v>0</v>
      </c>
      <c r="P11" s="234"/>
      <c r="U11" s="109">
        <f>IF(G11="A",5,(IF(G11="M",3,(IF(G11="B",1,"")))))</f>
        <v>3</v>
      </c>
      <c r="V11" s="109">
        <f>IF(H11="A",3,(IF(H11="M",2,IF(H11="b",1,""))))</f>
        <v>2</v>
      </c>
      <c r="W11" s="109">
        <f>IF(I11="A",5,(IF(I11="M",3,IF(I11="B",1,""))))</f>
        <v>5</v>
      </c>
      <c r="X11" s="109">
        <f>IF(J11="A",5,(IF(J11="M",3,IF(J11="B",1,""))))</f>
        <v>3</v>
      </c>
      <c r="Y11" s="202">
        <f>F11</f>
        <v>0.21052000000000001</v>
      </c>
      <c r="Z11" s="54">
        <f>PRODUCT(U11:Y11)</f>
        <v>18.9468</v>
      </c>
      <c r="AA11" s="54">
        <f>PRODUCT(U11:X11)</f>
        <v>90</v>
      </c>
    </row>
    <row r="12" spans="1:27" ht="225" customHeight="1">
      <c r="A12" s="20"/>
      <c r="B12" s="50" t="s">
        <v>189</v>
      </c>
      <c r="C12" s="55" t="s">
        <v>129</v>
      </c>
      <c r="D12" s="49" t="s">
        <v>260</v>
      </c>
      <c r="E12" s="234" t="s">
        <v>261</v>
      </c>
      <c r="F12" s="296">
        <v>0.21052000000000001</v>
      </c>
      <c r="G12" s="11" t="s">
        <v>53</v>
      </c>
      <c r="H12" s="11" t="s">
        <v>53</v>
      </c>
      <c r="I12" s="11" t="s">
        <v>357</v>
      </c>
      <c r="J12" s="11" t="s">
        <v>53</v>
      </c>
      <c r="K12" s="3">
        <f>Z12</f>
        <v>3.7893600000000003</v>
      </c>
      <c r="L12" s="3">
        <f t="shared" si="0"/>
        <v>18</v>
      </c>
      <c r="M12" s="13"/>
      <c r="N12" s="64"/>
      <c r="O12" s="65"/>
      <c r="P12" s="234"/>
      <c r="U12" s="109">
        <f t="shared" ref="U12:U32" si="1">IF(G12="A",5,(IF(G12="M",3,(IF(G12="B",1,"")))))</f>
        <v>3</v>
      </c>
      <c r="V12" s="109">
        <f t="shared" ref="V12:V32" si="2">IF(H12="A",3,(IF(H12="M",2,IF(H12="b",1,""))))</f>
        <v>2</v>
      </c>
      <c r="W12" s="109" t="str">
        <f t="shared" ref="W12:W32" si="3">IF(I12="A",5,(IF(I12="M",3,IF(I12="B",1,""))))</f>
        <v/>
      </c>
      <c r="X12" s="109">
        <f t="shared" ref="X12:X32" si="4">IF(J12="A",5,(IF(J12="M",3,IF(J12="B",1,""))))</f>
        <v>3</v>
      </c>
      <c r="Y12" s="202">
        <f t="shared" ref="Y12:Y32" si="5">F12</f>
        <v>0.21052000000000001</v>
      </c>
      <c r="Z12" s="54">
        <f t="shared" ref="Z12:Z32" si="6">PRODUCT(U12:Y12)</f>
        <v>3.7893600000000003</v>
      </c>
      <c r="AA12" s="54">
        <f t="shared" ref="AA12:AA32" si="7">PRODUCT(U12:X12)</f>
        <v>18</v>
      </c>
    </row>
    <row r="13" spans="1:27" ht="160.5" customHeight="1">
      <c r="A13" s="20" t="e">
        <f>IF(#REF!&lt;&gt;0,$B$2,"")</f>
        <v>#REF!</v>
      </c>
      <c r="B13" s="50" t="s">
        <v>157</v>
      </c>
      <c r="C13" s="233" t="s">
        <v>99</v>
      </c>
      <c r="D13" s="49" t="s">
        <v>166</v>
      </c>
      <c r="E13" s="49" t="s">
        <v>165</v>
      </c>
      <c r="F13" s="296">
        <v>0.21052000000000001</v>
      </c>
      <c r="G13" s="11" t="s">
        <v>53</v>
      </c>
      <c r="H13" s="11" t="s">
        <v>53</v>
      </c>
      <c r="I13" s="11" t="s">
        <v>54</v>
      </c>
      <c r="J13" s="11" t="s">
        <v>53</v>
      </c>
      <c r="K13" s="3">
        <f>Z13</f>
        <v>3.7893600000000003</v>
      </c>
      <c r="L13" s="3">
        <f t="shared" si="0"/>
        <v>18</v>
      </c>
      <c r="M13" s="13">
        <f>K13*$F$2</f>
        <v>0</v>
      </c>
      <c r="N13" s="66"/>
      <c r="O13" s="65">
        <f>(N13*L13)/100</f>
        <v>0</v>
      </c>
      <c r="P13" s="234"/>
      <c r="U13" s="109">
        <f t="shared" si="1"/>
        <v>3</v>
      </c>
      <c r="V13" s="109">
        <f t="shared" si="2"/>
        <v>2</v>
      </c>
      <c r="W13" s="109">
        <f t="shared" si="3"/>
        <v>1</v>
      </c>
      <c r="X13" s="109">
        <f t="shared" si="4"/>
        <v>3</v>
      </c>
      <c r="Y13" s="202">
        <f t="shared" si="5"/>
        <v>0.21052000000000001</v>
      </c>
      <c r="Z13" s="54">
        <f t="shared" si="6"/>
        <v>3.7893600000000003</v>
      </c>
      <c r="AA13" s="54">
        <f t="shared" si="7"/>
        <v>18</v>
      </c>
    </row>
    <row r="14" spans="1:27" ht="160.5" customHeight="1">
      <c r="A14" s="20"/>
      <c r="B14" s="50" t="s">
        <v>159</v>
      </c>
      <c r="C14" s="233" t="s">
        <v>99</v>
      </c>
      <c r="D14" s="49" t="s">
        <v>170</v>
      </c>
      <c r="E14" s="234" t="s">
        <v>169</v>
      </c>
      <c r="F14" s="296">
        <v>0.21052000000000001</v>
      </c>
      <c r="G14" s="11" t="s">
        <v>53</v>
      </c>
      <c r="H14" s="11" t="s">
        <v>54</v>
      </c>
      <c r="I14" s="11" t="s">
        <v>53</v>
      </c>
      <c r="J14" s="11" t="s">
        <v>54</v>
      </c>
      <c r="K14" s="3">
        <f>Z14</f>
        <v>1.8946800000000001</v>
      </c>
      <c r="L14" s="3">
        <f t="shared" si="0"/>
        <v>9</v>
      </c>
      <c r="M14" s="13"/>
      <c r="N14" s="66"/>
      <c r="O14" s="65"/>
      <c r="P14" s="234"/>
      <c r="U14" s="109">
        <f t="shared" si="1"/>
        <v>3</v>
      </c>
      <c r="V14" s="109">
        <f t="shared" si="2"/>
        <v>1</v>
      </c>
      <c r="W14" s="109">
        <f t="shared" si="3"/>
        <v>3</v>
      </c>
      <c r="X14" s="109">
        <f t="shared" si="4"/>
        <v>1</v>
      </c>
      <c r="Y14" s="202">
        <f t="shared" si="5"/>
        <v>0.21052000000000001</v>
      </c>
      <c r="Z14" s="54">
        <f t="shared" si="6"/>
        <v>1.8946800000000001</v>
      </c>
      <c r="AA14" s="54">
        <f t="shared" si="7"/>
        <v>9</v>
      </c>
    </row>
    <row r="15" spans="1:27" ht="160.5" customHeight="1">
      <c r="A15" s="20"/>
      <c r="B15" s="50" t="s">
        <v>262</v>
      </c>
      <c r="C15" s="233" t="s">
        <v>129</v>
      </c>
      <c r="D15" s="49" t="s">
        <v>264</v>
      </c>
      <c r="E15" s="234" t="s">
        <v>263</v>
      </c>
      <c r="F15" s="296">
        <v>0.21052000000000001</v>
      </c>
      <c r="G15" s="11" t="s">
        <v>52</v>
      </c>
      <c r="H15" s="11" t="s">
        <v>53</v>
      </c>
      <c r="I15" s="11" t="s">
        <v>53</v>
      </c>
      <c r="J15" s="11" t="s">
        <v>53</v>
      </c>
      <c r="K15" s="3">
        <f>Z15</f>
        <v>18.9468</v>
      </c>
      <c r="L15" s="3">
        <f t="shared" si="0"/>
        <v>90</v>
      </c>
      <c r="M15" s="13"/>
      <c r="N15" s="66"/>
      <c r="O15" s="65"/>
      <c r="P15" s="234"/>
      <c r="U15" s="109">
        <f t="shared" si="1"/>
        <v>5</v>
      </c>
      <c r="V15" s="109">
        <f t="shared" si="2"/>
        <v>2</v>
      </c>
      <c r="W15" s="109">
        <f t="shared" si="3"/>
        <v>3</v>
      </c>
      <c r="X15" s="109">
        <f t="shared" si="4"/>
        <v>3</v>
      </c>
      <c r="Y15" s="202">
        <f t="shared" si="5"/>
        <v>0.21052000000000001</v>
      </c>
      <c r="Z15" s="54">
        <f t="shared" si="6"/>
        <v>18.9468</v>
      </c>
      <c r="AA15" s="54">
        <f t="shared" si="7"/>
        <v>90</v>
      </c>
    </row>
    <row r="16" spans="1:27" ht="30.75" customHeight="1">
      <c r="A16" s="20"/>
      <c r="B16" s="263" t="s">
        <v>265</v>
      </c>
      <c r="C16" s="264"/>
      <c r="D16" s="265"/>
      <c r="E16" s="266"/>
      <c r="F16" s="267"/>
      <c r="G16" s="11"/>
      <c r="H16" s="11"/>
      <c r="I16" s="11"/>
      <c r="J16" s="11"/>
      <c r="K16" s="3"/>
      <c r="L16" s="3">
        <f t="shared" si="0"/>
        <v>0</v>
      </c>
      <c r="M16" s="13"/>
      <c r="N16" s="268"/>
      <c r="O16" s="269"/>
      <c r="P16" s="266"/>
      <c r="U16" s="109" t="str">
        <f t="shared" si="1"/>
        <v/>
      </c>
      <c r="V16" s="109" t="str">
        <f t="shared" si="2"/>
        <v/>
      </c>
      <c r="W16" s="109" t="str">
        <f t="shared" si="3"/>
        <v/>
      </c>
      <c r="X16" s="109" t="str">
        <f t="shared" si="4"/>
        <v/>
      </c>
      <c r="Y16" s="202">
        <f t="shared" si="5"/>
        <v>0</v>
      </c>
      <c r="Z16" s="54">
        <f t="shared" si="6"/>
        <v>0</v>
      </c>
      <c r="AA16" s="54">
        <f t="shared" si="7"/>
        <v>0</v>
      </c>
    </row>
    <row r="17" spans="1:30" ht="117" customHeight="1">
      <c r="A17" s="20"/>
      <c r="B17" s="50" t="s">
        <v>250</v>
      </c>
      <c r="C17" s="233" t="s">
        <v>99</v>
      </c>
      <c r="D17" s="49" t="s">
        <v>172</v>
      </c>
      <c r="E17" s="234" t="s">
        <v>171</v>
      </c>
      <c r="F17" s="296">
        <v>0.21052000000000001</v>
      </c>
      <c r="G17" s="11" t="s">
        <v>52</v>
      </c>
      <c r="H17" s="11" t="s">
        <v>53</v>
      </c>
      <c r="I17" s="11" t="s">
        <v>53</v>
      </c>
      <c r="J17" s="11" t="s">
        <v>54</v>
      </c>
      <c r="K17" s="3">
        <f>Z17</f>
        <v>6.3156000000000008</v>
      </c>
      <c r="L17" s="3">
        <f t="shared" si="0"/>
        <v>30</v>
      </c>
      <c r="M17" s="13">
        <f>K17*$F$2</f>
        <v>0</v>
      </c>
      <c r="N17" s="66"/>
      <c r="O17" s="65">
        <f>(N17*L17)/100</f>
        <v>0</v>
      </c>
      <c r="P17" s="234"/>
      <c r="U17" s="109">
        <f t="shared" si="1"/>
        <v>5</v>
      </c>
      <c r="V17" s="109">
        <f t="shared" si="2"/>
        <v>2</v>
      </c>
      <c r="W17" s="109">
        <f t="shared" si="3"/>
        <v>3</v>
      </c>
      <c r="X17" s="109">
        <f t="shared" si="4"/>
        <v>1</v>
      </c>
      <c r="Y17" s="202">
        <f t="shared" si="5"/>
        <v>0.21052000000000001</v>
      </c>
      <c r="Z17" s="54">
        <f t="shared" si="6"/>
        <v>6.3156000000000008</v>
      </c>
      <c r="AA17" s="54">
        <f t="shared" si="7"/>
        <v>30</v>
      </c>
    </row>
    <row r="18" spans="1:30" ht="187.5" customHeight="1">
      <c r="A18" s="20"/>
      <c r="B18" s="50" t="s">
        <v>160</v>
      </c>
      <c r="C18" s="233" t="s">
        <v>99</v>
      </c>
      <c r="D18" s="50" t="s">
        <v>173</v>
      </c>
      <c r="E18" s="50" t="s">
        <v>358</v>
      </c>
      <c r="F18" s="296">
        <v>0.21052000000000001</v>
      </c>
      <c r="G18" s="11" t="s">
        <v>52</v>
      </c>
      <c r="H18" s="11" t="s">
        <v>52</v>
      </c>
      <c r="I18" s="11" t="s">
        <v>52</v>
      </c>
      <c r="J18" s="11" t="s">
        <v>53</v>
      </c>
      <c r="K18" s="3">
        <f>Z23</f>
        <v>18.9468</v>
      </c>
      <c r="L18" s="3">
        <f t="shared" si="0"/>
        <v>225</v>
      </c>
      <c r="M18" s="13">
        <f>K18*$F$2</f>
        <v>0</v>
      </c>
      <c r="N18" s="66"/>
      <c r="O18" s="65">
        <f>(N18*L18)/100</f>
        <v>0</v>
      </c>
      <c r="P18" s="234"/>
      <c r="U18" s="109">
        <f t="shared" si="1"/>
        <v>5</v>
      </c>
      <c r="V18" s="109">
        <f t="shared" si="2"/>
        <v>3</v>
      </c>
      <c r="W18" s="109">
        <f t="shared" si="3"/>
        <v>5</v>
      </c>
      <c r="X18" s="109">
        <f t="shared" si="4"/>
        <v>3</v>
      </c>
      <c r="Y18" s="202">
        <f t="shared" si="5"/>
        <v>0.21052000000000001</v>
      </c>
      <c r="Z18" s="54">
        <f t="shared" si="6"/>
        <v>47.367000000000004</v>
      </c>
      <c r="AA18" s="54">
        <f t="shared" si="7"/>
        <v>225</v>
      </c>
    </row>
    <row r="19" spans="1:30" ht="187.5" customHeight="1">
      <c r="A19" s="20"/>
      <c r="B19" s="50" t="s">
        <v>161</v>
      </c>
      <c r="C19" s="233" t="s">
        <v>99</v>
      </c>
      <c r="D19" s="49" t="s">
        <v>175</v>
      </c>
      <c r="E19" s="234" t="s">
        <v>176</v>
      </c>
      <c r="F19" s="296">
        <v>0.21052000000000001</v>
      </c>
      <c r="G19" s="11" t="s">
        <v>53</v>
      </c>
      <c r="H19" s="11" t="s">
        <v>53</v>
      </c>
      <c r="I19" s="11" t="s">
        <v>53</v>
      </c>
      <c r="J19" s="11" t="s">
        <v>53</v>
      </c>
      <c r="K19" s="3">
        <f>Z24</f>
        <v>15.789000000000001</v>
      </c>
      <c r="L19" s="3">
        <f t="shared" si="0"/>
        <v>54</v>
      </c>
      <c r="M19" s="13">
        <f>K19*$F$2</f>
        <v>0</v>
      </c>
      <c r="N19" s="66"/>
      <c r="O19" s="65">
        <f>(N19*L19)/100</f>
        <v>0</v>
      </c>
      <c r="P19" s="234"/>
      <c r="U19" s="109">
        <f t="shared" si="1"/>
        <v>3</v>
      </c>
      <c r="V19" s="109">
        <f t="shared" si="2"/>
        <v>2</v>
      </c>
      <c r="W19" s="109">
        <f t="shared" si="3"/>
        <v>3</v>
      </c>
      <c r="X19" s="109">
        <f t="shared" si="4"/>
        <v>3</v>
      </c>
      <c r="Y19" s="202">
        <f t="shared" si="5"/>
        <v>0.21052000000000001</v>
      </c>
      <c r="Z19" s="54">
        <f t="shared" si="6"/>
        <v>11.368080000000001</v>
      </c>
      <c r="AA19" s="54">
        <f t="shared" si="7"/>
        <v>54</v>
      </c>
    </row>
    <row r="20" spans="1:30" ht="187.5" customHeight="1">
      <c r="A20" s="20"/>
      <c r="B20" s="50" t="s">
        <v>162</v>
      </c>
      <c r="C20" s="233" t="s">
        <v>99</v>
      </c>
      <c r="D20" s="49" t="s">
        <v>177</v>
      </c>
      <c r="E20" s="234" t="s">
        <v>178</v>
      </c>
      <c r="F20" s="296">
        <v>0.21052000000000001</v>
      </c>
      <c r="G20" s="11" t="s">
        <v>53</v>
      </c>
      <c r="H20" s="11" t="s">
        <v>53</v>
      </c>
      <c r="I20" s="11" t="s">
        <v>53</v>
      </c>
      <c r="J20" s="11" t="s">
        <v>53</v>
      </c>
      <c r="K20" s="3">
        <f>Z25</f>
        <v>1.8946800000000001</v>
      </c>
      <c r="L20" s="3">
        <f t="shared" si="0"/>
        <v>54</v>
      </c>
      <c r="M20" s="13">
        <f>K20*$F$2</f>
        <v>0</v>
      </c>
      <c r="N20" s="66"/>
      <c r="O20" s="65">
        <f>(N20*L20)/100</f>
        <v>0</v>
      </c>
      <c r="P20" s="3"/>
      <c r="U20" s="109">
        <f t="shared" si="1"/>
        <v>3</v>
      </c>
      <c r="V20" s="109">
        <f t="shared" si="2"/>
        <v>2</v>
      </c>
      <c r="W20" s="109">
        <f t="shared" si="3"/>
        <v>3</v>
      </c>
      <c r="X20" s="109">
        <f t="shared" si="4"/>
        <v>3</v>
      </c>
      <c r="Y20" s="202">
        <f t="shared" si="5"/>
        <v>0.21052000000000001</v>
      </c>
      <c r="Z20" s="54">
        <f t="shared" si="6"/>
        <v>11.368080000000001</v>
      </c>
      <c r="AA20" s="54">
        <f t="shared" si="7"/>
        <v>54</v>
      </c>
    </row>
    <row r="21" spans="1:30" ht="187.5" customHeight="1">
      <c r="A21" s="20"/>
      <c r="B21" s="50" t="s">
        <v>266</v>
      </c>
      <c r="C21" s="233" t="s">
        <v>129</v>
      </c>
      <c r="D21" s="234" t="s">
        <v>268</v>
      </c>
      <c r="E21" s="234" t="s">
        <v>267</v>
      </c>
      <c r="F21" s="296">
        <v>0.21052000000000001</v>
      </c>
      <c r="G21" s="299" t="s">
        <v>53</v>
      </c>
      <c r="H21" s="299" t="s">
        <v>53</v>
      </c>
      <c r="I21" s="299" t="s">
        <v>52</v>
      </c>
      <c r="J21" s="299" t="s">
        <v>52</v>
      </c>
      <c r="K21" s="234">
        <f>Z21</f>
        <v>31.578000000000003</v>
      </c>
      <c r="L21" s="3">
        <f t="shared" si="0"/>
        <v>150</v>
      </c>
      <c r="M21" s="234">
        <f>K21*$F$2</f>
        <v>0</v>
      </c>
      <c r="N21" s="234"/>
      <c r="O21" s="234"/>
      <c r="P21" s="234"/>
      <c r="Q21" s="266"/>
      <c r="R21" s="266"/>
      <c r="S21" s="266"/>
      <c r="T21" s="266"/>
      <c r="U21" s="109">
        <f t="shared" si="1"/>
        <v>3</v>
      </c>
      <c r="V21" s="109">
        <f t="shared" si="2"/>
        <v>2</v>
      </c>
      <c r="W21" s="109">
        <f t="shared" si="3"/>
        <v>5</v>
      </c>
      <c r="X21" s="109">
        <f t="shared" si="4"/>
        <v>5</v>
      </c>
      <c r="Y21" s="202">
        <f t="shared" si="5"/>
        <v>0.21052000000000001</v>
      </c>
      <c r="Z21" s="54">
        <f t="shared" si="6"/>
        <v>31.578000000000003</v>
      </c>
      <c r="AA21" s="54">
        <f t="shared" si="7"/>
        <v>150</v>
      </c>
      <c r="AB21" s="266"/>
      <c r="AC21" s="266"/>
      <c r="AD21" s="266"/>
    </row>
    <row r="22" spans="1:30" ht="28.5" customHeight="1">
      <c r="A22" s="20" t="str">
        <f>IF(B11&lt;&gt;0,$B$2,"")</f>
        <v>SERVIZIO SEGRETERIA ASSISTENZA CULTURA ISTRUZIONE</v>
      </c>
      <c r="B22" s="263" t="s">
        <v>269</v>
      </c>
      <c r="G22" s="300"/>
      <c r="H22" s="300"/>
      <c r="I22" s="300"/>
      <c r="J22" s="300"/>
      <c r="U22" s="109" t="str">
        <f t="shared" si="1"/>
        <v/>
      </c>
      <c r="V22" s="109" t="str">
        <f t="shared" si="2"/>
        <v/>
      </c>
      <c r="W22" s="109" t="str">
        <f t="shared" si="3"/>
        <v/>
      </c>
      <c r="X22" s="109" t="str">
        <f t="shared" si="4"/>
        <v/>
      </c>
      <c r="Y22" s="202">
        <f t="shared" si="5"/>
        <v>0</v>
      </c>
      <c r="Z22" s="54">
        <f t="shared" si="6"/>
        <v>0</v>
      </c>
      <c r="AA22" s="54">
        <f t="shared" si="7"/>
        <v>0</v>
      </c>
    </row>
    <row r="23" spans="1:30" ht="185.25" customHeight="1">
      <c r="A23" s="20" t="s">
        <v>174</v>
      </c>
      <c r="B23" s="235" t="s">
        <v>270</v>
      </c>
      <c r="C23" s="271" t="s">
        <v>193</v>
      </c>
      <c r="D23" s="235" t="s">
        <v>271</v>
      </c>
      <c r="E23" s="272" t="s">
        <v>272</v>
      </c>
      <c r="F23" s="296">
        <v>0.21052000000000001</v>
      </c>
      <c r="G23" s="11" t="s">
        <v>53</v>
      </c>
      <c r="H23" s="11" t="s">
        <v>53</v>
      </c>
      <c r="I23" s="11" t="s">
        <v>52</v>
      </c>
      <c r="J23" s="11" t="s">
        <v>53</v>
      </c>
      <c r="K23" s="3">
        <f t="shared" ref="K23:K28" si="8">Z23</f>
        <v>18.9468</v>
      </c>
      <c r="L23" s="3">
        <f t="shared" ref="L23:L28" si="9">$AA23</f>
        <v>90</v>
      </c>
      <c r="M23" s="3"/>
      <c r="N23" s="3"/>
      <c r="O23" s="3"/>
      <c r="P23" s="3"/>
      <c r="U23" s="109">
        <f t="shared" si="1"/>
        <v>3</v>
      </c>
      <c r="V23" s="109">
        <f t="shared" si="2"/>
        <v>2</v>
      </c>
      <c r="W23" s="109">
        <f t="shared" si="3"/>
        <v>5</v>
      </c>
      <c r="X23" s="109">
        <f t="shared" si="4"/>
        <v>3</v>
      </c>
      <c r="Y23" s="202">
        <f t="shared" si="5"/>
        <v>0.21052000000000001</v>
      </c>
      <c r="Z23" s="54">
        <f t="shared" si="6"/>
        <v>18.9468</v>
      </c>
      <c r="AA23" s="54">
        <f t="shared" si="7"/>
        <v>90</v>
      </c>
    </row>
    <row r="24" spans="1:30" ht="80.25" customHeight="1">
      <c r="A24" s="20" t="str">
        <f>IF(B31&lt;&gt;0,$B$2,"")</f>
        <v>SERVIZIO SEGRETERIA ASSISTENZA CULTURA ISTRUZIONE</v>
      </c>
      <c r="B24" s="50" t="s">
        <v>202</v>
      </c>
      <c r="C24" s="55" t="s">
        <v>99</v>
      </c>
      <c r="D24" s="49" t="s">
        <v>208</v>
      </c>
      <c r="E24" s="49" t="s">
        <v>209</v>
      </c>
      <c r="F24" s="296">
        <v>0.21052000000000001</v>
      </c>
      <c r="G24" s="291" t="s">
        <v>52</v>
      </c>
      <c r="H24" s="291" t="s">
        <v>52</v>
      </c>
      <c r="I24" s="291" t="s">
        <v>52</v>
      </c>
      <c r="J24" s="291" t="s">
        <v>54</v>
      </c>
      <c r="K24" s="3">
        <f t="shared" si="8"/>
        <v>15.789000000000001</v>
      </c>
      <c r="L24" s="3">
        <f t="shared" si="9"/>
        <v>75</v>
      </c>
      <c r="M24" s="13" t="e">
        <f>K24*#REF!</f>
        <v>#REF!</v>
      </c>
      <c r="N24" s="292"/>
      <c r="O24" s="284">
        <f>(N24*L24)/100</f>
        <v>0</v>
      </c>
      <c r="U24" s="109">
        <f t="shared" si="1"/>
        <v>5</v>
      </c>
      <c r="V24" s="109">
        <f t="shared" si="2"/>
        <v>3</v>
      </c>
      <c r="W24" s="109">
        <f t="shared" si="3"/>
        <v>5</v>
      </c>
      <c r="X24" s="109">
        <f t="shared" si="4"/>
        <v>1</v>
      </c>
      <c r="Y24" s="202">
        <f t="shared" si="5"/>
        <v>0.21052000000000001</v>
      </c>
      <c r="Z24" s="54">
        <f t="shared" si="6"/>
        <v>15.789000000000001</v>
      </c>
      <c r="AA24" s="54">
        <f t="shared" si="7"/>
        <v>75</v>
      </c>
    </row>
    <row r="25" spans="1:30" ht="98.25" customHeight="1">
      <c r="A25" s="20" t="e">
        <f>IF(#REF!&lt;&gt;0,$B$2,"")</f>
        <v>#REF!</v>
      </c>
      <c r="B25" s="50" t="s">
        <v>204</v>
      </c>
      <c r="C25" s="55" t="s">
        <v>99</v>
      </c>
      <c r="D25" s="49" t="s">
        <v>212</v>
      </c>
      <c r="E25" s="49" t="s">
        <v>213</v>
      </c>
      <c r="F25" s="296">
        <v>0.21052000000000001</v>
      </c>
      <c r="G25" s="11" t="s">
        <v>53</v>
      </c>
      <c r="H25" s="11" t="s">
        <v>54</v>
      </c>
      <c r="I25" s="11" t="s">
        <v>53</v>
      </c>
      <c r="J25" s="11" t="s">
        <v>54</v>
      </c>
      <c r="K25" s="3">
        <f t="shared" si="8"/>
        <v>1.8946800000000001</v>
      </c>
      <c r="L25" s="3">
        <f t="shared" si="9"/>
        <v>9</v>
      </c>
      <c r="M25" s="13" t="e">
        <f>K25*#REF!</f>
        <v>#REF!</v>
      </c>
      <c r="N25" s="66"/>
      <c r="O25" s="65">
        <f>(N25*L25)/100</f>
        <v>0</v>
      </c>
      <c r="P25" s="3"/>
      <c r="U25" s="109">
        <f t="shared" si="1"/>
        <v>3</v>
      </c>
      <c r="V25" s="109">
        <f t="shared" si="2"/>
        <v>1</v>
      </c>
      <c r="W25" s="109">
        <f t="shared" si="3"/>
        <v>3</v>
      </c>
      <c r="X25" s="109">
        <f t="shared" si="4"/>
        <v>1</v>
      </c>
      <c r="Y25" s="202">
        <f t="shared" si="5"/>
        <v>0.21052000000000001</v>
      </c>
      <c r="Z25" s="54">
        <f t="shared" si="6"/>
        <v>1.8946800000000001</v>
      </c>
      <c r="AA25" s="54">
        <f t="shared" si="7"/>
        <v>9</v>
      </c>
    </row>
    <row r="26" spans="1:30" ht="98.25" customHeight="1">
      <c r="A26" s="20"/>
      <c r="B26" s="50" t="s">
        <v>205</v>
      </c>
      <c r="C26" s="55" t="s">
        <v>193</v>
      </c>
      <c r="D26" s="49" t="s">
        <v>215</v>
      </c>
      <c r="E26" s="49" t="s">
        <v>214</v>
      </c>
      <c r="F26" s="296">
        <v>0.21052000000000001</v>
      </c>
      <c r="G26" s="11" t="s">
        <v>52</v>
      </c>
      <c r="H26" s="11" t="s">
        <v>52</v>
      </c>
      <c r="I26" s="11" t="s">
        <v>52</v>
      </c>
      <c r="J26" s="11" t="s">
        <v>54</v>
      </c>
      <c r="K26" s="3">
        <f t="shared" si="8"/>
        <v>15.789000000000001</v>
      </c>
      <c r="L26" s="3">
        <f t="shared" si="9"/>
        <v>75</v>
      </c>
      <c r="M26" s="13" t="e">
        <f>K26*#REF!</f>
        <v>#REF!</v>
      </c>
      <c r="N26" s="66"/>
      <c r="O26" s="65">
        <f>(N26*L26)/100</f>
        <v>0</v>
      </c>
      <c r="P26" s="3"/>
      <c r="U26" s="109">
        <f t="shared" si="1"/>
        <v>5</v>
      </c>
      <c r="V26" s="109">
        <f t="shared" si="2"/>
        <v>3</v>
      </c>
      <c r="W26" s="109">
        <f t="shared" si="3"/>
        <v>5</v>
      </c>
      <c r="X26" s="109">
        <f t="shared" si="4"/>
        <v>1</v>
      </c>
      <c r="Y26" s="202">
        <f t="shared" si="5"/>
        <v>0.21052000000000001</v>
      </c>
      <c r="Z26" s="54">
        <f t="shared" si="6"/>
        <v>15.789000000000001</v>
      </c>
      <c r="AA26" s="54">
        <f t="shared" si="7"/>
        <v>75</v>
      </c>
    </row>
    <row r="27" spans="1:30" ht="98.25" customHeight="1">
      <c r="A27" s="20"/>
      <c r="B27" s="50" t="s">
        <v>206</v>
      </c>
      <c r="C27" s="55" t="s">
        <v>53</v>
      </c>
      <c r="D27" s="49" t="s">
        <v>216</v>
      </c>
      <c r="E27" s="49" t="s">
        <v>217</v>
      </c>
      <c r="F27" s="296">
        <v>0.21052000000000001</v>
      </c>
      <c r="G27" s="11" t="s">
        <v>52</v>
      </c>
      <c r="H27" s="11" t="s">
        <v>53</v>
      </c>
      <c r="I27" s="11" t="s">
        <v>53</v>
      </c>
      <c r="J27" s="11" t="s">
        <v>54</v>
      </c>
      <c r="K27" s="3">
        <f t="shared" si="8"/>
        <v>6.3156000000000008</v>
      </c>
      <c r="L27" s="3">
        <f t="shared" si="9"/>
        <v>30</v>
      </c>
      <c r="M27" s="13" t="e">
        <f>K27*#REF!</f>
        <v>#REF!</v>
      </c>
      <c r="N27" s="66"/>
      <c r="O27" s="65">
        <f>(N27*L27)/100</f>
        <v>0</v>
      </c>
      <c r="P27" s="3"/>
      <c r="U27" s="109">
        <f t="shared" si="1"/>
        <v>5</v>
      </c>
      <c r="V27" s="109">
        <f t="shared" si="2"/>
        <v>2</v>
      </c>
      <c r="W27" s="109">
        <f t="shared" si="3"/>
        <v>3</v>
      </c>
      <c r="X27" s="109">
        <f t="shared" si="4"/>
        <v>1</v>
      </c>
      <c r="Y27" s="202">
        <f t="shared" si="5"/>
        <v>0.21052000000000001</v>
      </c>
      <c r="Z27" s="54">
        <f t="shared" si="6"/>
        <v>6.3156000000000008</v>
      </c>
      <c r="AA27" s="54">
        <f t="shared" si="7"/>
        <v>30</v>
      </c>
    </row>
    <row r="28" spans="1:30" ht="143.25" customHeight="1">
      <c r="A28" s="20"/>
      <c r="B28" s="50" t="s">
        <v>207</v>
      </c>
      <c r="C28" s="55" t="s">
        <v>99</v>
      </c>
      <c r="D28" s="49" t="s">
        <v>219</v>
      </c>
      <c r="E28" s="49" t="s">
        <v>218</v>
      </c>
      <c r="F28" s="296">
        <v>0.21052000000000001</v>
      </c>
      <c r="G28" s="11" t="s">
        <v>53</v>
      </c>
      <c r="H28" s="11" t="s">
        <v>53</v>
      </c>
      <c r="I28" s="11" t="s">
        <v>53</v>
      </c>
      <c r="J28" s="11" t="s">
        <v>53</v>
      </c>
      <c r="K28" s="3">
        <f t="shared" si="8"/>
        <v>11.368080000000001</v>
      </c>
      <c r="L28" s="3">
        <f t="shared" si="9"/>
        <v>54</v>
      </c>
      <c r="M28" s="13" t="e">
        <f>K28*#REF!</f>
        <v>#REF!</v>
      </c>
      <c r="N28" s="66"/>
      <c r="O28" s="65">
        <f>(N28*L28)/100</f>
        <v>0</v>
      </c>
      <c r="P28" s="3"/>
      <c r="U28" s="109">
        <f t="shared" si="1"/>
        <v>3</v>
      </c>
      <c r="V28" s="109">
        <f t="shared" si="2"/>
        <v>2</v>
      </c>
      <c r="W28" s="109">
        <f t="shared" si="3"/>
        <v>3</v>
      </c>
      <c r="X28" s="109">
        <f t="shared" si="4"/>
        <v>3</v>
      </c>
      <c r="Y28" s="202">
        <f t="shared" si="5"/>
        <v>0.21052000000000001</v>
      </c>
      <c r="Z28" s="54">
        <f t="shared" si="6"/>
        <v>11.368080000000001</v>
      </c>
      <c r="AA28" s="54">
        <f t="shared" si="7"/>
        <v>54</v>
      </c>
    </row>
    <row r="29" spans="1:30" ht="33.75" customHeight="1">
      <c r="A29" s="20"/>
      <c r="B29" s="263" t="s">
        <v>273</v>
      </c>
      <c r="C29" s="288"/>
      <c r="D29" s="289"/>
      <c r="E29" s="289"/>
      <c r="F29" s="290"/>
      <c r="G29" s="286"/>
      <c r="H29" s="286"/>
      <c r="I29" s="286"/>
      <c r="J29" s="286"/>
      <c r="K29" s="273"/>
      <c r="L29" s="288"/>
      <c r="M29" s="274"/>
      <c r="N29" s="269"/>
      <c r="O29" s="269"/>
      <c r="P29" s="288"/>
      <c r="U29" s="109" t="str">
        <f t="shared" si="1"/>
        <v/>
      </c>
      <c r="V29" s="109" t="str">
        <f t="shared" si="2"/>
        <v/>
      </c>
      <c r="W29" s="109" t="str">
        <f t="shared" si="3"/>
        <v/>
      </c>
      <c r="X29" s="109" t="str">
        <f t="shared" si="4"/>
        <v/>
      </c>
      <c r="Y29" s="202">
        <f t="shared" si="5"/>
        <v>0</v>
      </c>
      <c r="Z29" s="54">
        <f t="shared" si="6"/>
        <v>0</v>
      </c>
      <c r="AA29" s="54">
        <f t="shared" si="7"/>
        <v>0</v>
      </c>
    </row>
    <row r="30" spans="1:30" ht="120" customHeight="1">
      <c r="A30" s="20"/>
      <c r="B30" s="235" t="s">
        <v>274</v>
      </c>
      <c r="C30" s="55" t="s">
        <v>53</v>
      </c>
      <c r="D30" s="235" t="s">
        <v>275</v>
      </c>
      <c r="E30" s="235" t="s">
        <v>276</v>
      </c>
      <c r="F30" s="296">
        <v>0.21052000000000001</v>
      </c>
      <c r="G30" s="286" t="s">
        <v>53</v>
      </c>
      <c r="H30" s="286" t="s">
        <v>53</v>
      </c>
      <c r="I30" s="286" t="s">
        <v>53</v>
      </c>
      <c r="J30" s="286" t="s">
        <v>53</v>
      </c>
      <c r="K30" s="273">
        <f>Z30</f>
        <v>11.368080000000001</v>
      </c>
      <c r="L30" s="3">
        <f>$AA30</f>
        <v>54</v>
      </c>
      <c r="M30" s="274"/>
      <c r="N30" s="287"/>
      <c r="O30" s="65"/>
      <c r="P30" s="55"/>
      <c r="U30" s="109">
        <f t="shared" si="1"/>
        <v>3</v>
      </c>
      <c r="V30" s="109">
        <f t="shared" si="2"/>
        <v>2</v>
      </c>
      <c r="W30" s="109">
        <f t="shared" si="3"/>
        <v>3</v>
      </c>
      <c r="X30" s="109">
        <f t="shared" si="4"/>
        <v>3</v>
      </c>
      <c r="Y30" s="202">
        <f t="shared" si="5"/>
        <v>0.21052000000000001</v>
      </c>
      <c r="Z30" s="54">
        <f t="shared" si="6"/>
        <v>11.368080000000001</v>
      </c>
      <c r="AA30" s="54">
        <f t="shared" si="7"/>
        <v>54</v>
      </c>
    </row>
    <row r="31" spans="1:30" ht="143.25" customHeight="1">
      <c r="A31" s="20"/>
      <c r="B31" s="50" t="s">
        <v>158</v>
      </c>
      <c r="C31" s="233" t="s">
        <v>99</v>
      </c>
      <c r="D31" s="49" t="s">
        <v>167</v>
      </c>
      <c r="E31" s="234" t="s">
        <v>168</v>
      </c>
      <c r="F31" s="296">
        <v>0.21052000000000001</v>
      </c>
      <c r="G31" s="11" t="s">
        <v>53</v>
      </c>
      <c r="H31" s="11" t="s">
        <v>53</v>
      </c>
      <c r="I31" s="11" t="s">
        <v>53</v>
      </c>
      <c r="J31" s="11" t="s">
        <v>54</v>
      </c>
      <c r="K31" s="3">
        <f>Z31</f>
        <v>3.7893600000000003</v>
      </c>
      <c r="L31" s="3">
        <f>$AA31</f>
        <v>18</v>
      </c>
      <c r="M31" s="13">
        <f>K31*$F$2</f>
        <v>0</v>
      </c>
      <c r="N31" s="66"/>
      <c r="O31" s="65">
        <f>(N31*L31)/100</f>
        <v>0</v>
      </c>
      <c r="P31" s="234"/>
      <c r="U31" s="109">
        <f t="shared" si="1"/>
        <v>3</v>
      </c>
      <c r="V31" s="109">
        <f t="shared" si="2"/>
        <v>2</v>
      </c>
      <c r="W31" s="109">
        <f t="shared" si="3"/>
        <v>3</v>
      </c>
      <c r="X31" s="109">
        <f t="shared" si="4"/>
        <v>1</v>
      </c>
      <c r="Y31" s="202">
        <f t="shared" si="5"/>
        <v>0.21052000000000001</v>
      </c>
      <c r="Z31" s="54">
        <f t="shared" si="6"/>
        <v>3.7893600000000003</v>
      </c>
      <c r="AA31" s="54">
        <f t="shared" si="7"/>
        <v>18</v>
      </c>
    </row>
    <row r="32" spans="1:30" ht="143.25" customHeight="1" thickBot="1">
      <c r="A32" s="20"/>
      <c r="B32" s="50" t="s">
        <v>203</v>
      </c>
      <c r="C32" s="55" t="s">
        <v>193</v>
      </c>
      <c r="D32" s="49" t="s">
        <v>210</v>
      </c>
      <c r="E32" s="49" t="s">
        <v>211</v>
      </c>
      <c r="F32" s="296">
        <v>0.21052000000000001</v>
      </c>
      <c r="G32" s="11" t="s">
        <v>53</v>
      </c>
      <c r="H32" s="11" t="s">
        <v>53</v>
      </c>
      <c r="I32" s="11" t="s">
        <v>53</v>
      </c>
      <c r="J32" s="11" t="s">
        <v>54</v>
      </c>
      <c r="K32" s="3">
        <f>Z32</f>
        <v>3.7893600000000003</v>
      </c>
      <c r="L32" s="3">
        <f>$AA32</f>
        <v>18</v>
      </c>
      <c r="M32" s="13" t="e">
        <f>K32*#REF!</f>
        <v>#REF!</v>
      </c>
      <c r="N32" s="66"/>
      <c r="O32" s="65">
        <f>(N32*L32)/100</f>
        <v>0</v>
      </c>
      <c r="P32" s="3"/>
      <c r="U32" s="109">
        <f t="shared" si="1"/>
        <v>3</v>
      </c>
      <c r="V32" s="109">
        <f t="shared" si="2"/>
        <v>2</v>
      </c>
      <c r="W32" s="109">
        <f t="shared" si="3"/>
        <v>3</v>
      </c>
      <c r="X32" s="109">
        <f t="shared" si="4"/>
        <v>1</v>
      </c>
      <c r="Y32" s="202">
        <f t="shared" si="5"/>
        <v>0.21052000000000001</v>
      </c>
      <c r="Z32" s="54">
        <f t="shared" si="6"/>
        <v>3.7893600000000003</v>
      </c>
      <c r="AA32" s="54">
        <f t="shared" si="7"/>
        <v>18</v>
      </c>
    </row>
    <row r="33" spans="1:16" ht="16.5" customHeight="1" thickBot="1">
      <c r="A33" s="19" t="s">
        <v>39</v>
      </c>
      <c r="B33" s="278">
        <f>COUNTA(B11:B15,B17:B21,B23:B28,B30:B32)</f>
        <v>19</v>
      </c>
      <c r="C33" s="279"/>
      <c r="D33" s="279"/>
      <c r="E33" s="279"/>
      <c r="F33" s="280">
        <f>SUM(F11:F32)</f>
        <v>3.9998799999999983</v>
      </c>
      <c r="G33" s="301"/>
      <c r="H33" s="301"/>
      <c r="I33" s="301"/>
      <c r="J33" s="301"/>
      <c r="K33" s="17">
        <f>SUM(K11:K32)</f>
        <v>210.94103999999996</v>
      </c>
      <c r="L33" s="282">
        <f>SUM(L11:L32)</f>
        <v>1161</v>
      </c>
      <c r="M33" s="18" t="e">
        <f>SUM(M11:M25)</f>
        <v>#REF!</v>
      </c>
      <c r="N33" s="283"/>
      <c r="O33" s="284">
        <f>SUM(O11:O25)</f>
        <v>0</v>
      </c>
      <c r="P33" s="285"/>
    </row>
    <row r="34" spans="1:16" ht="13.15" customHeight="1">
      <c r="A34" s="19" t="s">
        <v>39</v>
      </c>
      <c r="B34" s="2"/>
      <c r="C34" s="2"/>
      <c r="D34" s="2"/>
      <c r="E34" s="2"/>
      <c r="F34" s="2"/>
      <c r="G34" s="302"/>
      <c r="H34" s="302"/>
      <c r="I34" s="302"/>
      <c r="J34" s="302"/>
      <c r="K34" s="2"/>
      <c r="L34" s="2"/>
    </row>
    <row r="35" spans="1:16">
      <c r="A35" s="19" t="s">
        <v>39</v>
      </c>
      <c r="B35" s="2"/>
      <c r="C35" s="2"/>
      <c r="D35" s="2"/>
      <c r="E35" s="2"/>
      <c r="F35" s="2"/>
      <c r="G35" s="302"/>
      <c r="H35" s="302"/>
      <c r="I35" s="302"/>
      <c r="J35" s="302"/>
      <c r="K35" s="2"/>
      <c r="L35" s="2"/>
    </row>
    <row r="36" spans="1:16">
      <c r="A36" s="19" t="s">
        <v>39</v>
      </c>
      <c r="B36" s="71"/>
      <c r="C36" s="71"/>
      <c r="D36" s="71"/>
      <c r="E36" s="71"/>
      <c r="F36" s="2"/>
      <c r="G36" s="302"/>
      <c r="H36" s="302"/>
      <c r="I36" s="300"/>
      <c r="J36" s="300"/>
    </row>
    <row r="37" spans="1:16" ht="25.5" customHeight="1">
      <c r="A37" s="19" t="s">
        <v>39</v>
      </c>
      <c r="B37" s="72" t="s">
        <v>6</v>
      </c>
      <c r="C37" s="70"/>
      <c r="D37" s="70"/>
      <c r="E37" s="182">
        <f>IF(L33&gt;0,O33/L33,"0")</f>
        <v>0</v>
      </c>
      <c r="F37" s="69"/>
      <c r="G37" s="302"/>
      <c r="H37" s="302"/>
      <c r="I37" s="300"/>
      <c r="J37" s="300"/>
    </row>
    <row r="38" spans="1:16">
      <c r="A38" s="19"/>
      <c r="B38" s="2"/>
      <c r="C38" s="2"/>
      <c r="D38" s="2"/>
      <c r="E38" s="2"/>
      <c r="F38" s="2"/>
      <c r="G38" s="302"/>
      <c r="H38" s="302"/>
      <c r="I38" s="302"/>
      <c r="J38" s="302"/>
      <c r="K38" s="2"/>
      <c r="L38" s="2"/>
    </row>
    <row r="41" spans="1:16" ht="54" customHeight="1">
      <c r="B41" s="340" t="s">
        <v>95</v>
      </c>
      <c r="C41" s="340"/>
      <c r="D41" s="340"/>
      <c r="E41" s="182"/>
    </row>
    <row r="42" spans="1:16">
      <c r="E42" s="73"/>
    </row>
  </sheetData>
  <autoFilter ref="A9:AA37">
    <filterColumn colId="0">
      <customFilters and="1">
        <customFilter operator="notEqual" val=" "/>
      </customFilters>
    </filterColumn>
  </autoFilter>
  <mergeCells count="3">
    <mergeCell ref="U8:Y8"/>
    <mergeCell ref="G7:O7"/>
    <mergeCell ref="B41:D41"/>
  </mergeCells>
  <phoneticPr fontId="0" type="noConversion"/>
  <conditionalFormatting sqref="C11 C23 C17:C21 C31">
    <cfRule type="cellIs" dxfId="44" priority="11" stopIfTrue="1" operator="notEqual">
      <formula>0</formula>
    </cfRule>
  </conditionalFormatting>
  <conditionalFormatting sqref="C11">
    <cfRule type="cellIs" dxfId="43" priority="8" stopIfTrue="1" operator="notEqual">
      <formula>0</formula>
    </cfRule>
  </conditionalFormatting>
  <conditionalFormatting sqref="C13">
    <cfRule type="cellIs" dxfId="42" priority="6" stopIfTrue="1" operator="notEqual">
      <formula>0</formula>
    </cfRule>
  </conditionalFormatting>
  <conditionalFormatting sqref="C13">
    <cfRule type="cellIs" dxfId="41" priority="5" stopIfTrue="1" operator="notEqual">
      <formula>0</formula>
    </cfRule>
  </conditionalFormatting>
  <conditionalFormatting sqref="C14:C16">
    <cfRule type="cellIs" dxfId="40" priority="2" stopIfTrue="1" operator="notEqual">
      <formula>0</formula>
    </cfRule>
  </conditionalFormatting>
  <conditionalFormatting sqref="C14:C16">
    <cfRule type="cellIs" dxfId="39" priority="1" stopIfTrue="1" operator="notEqual">
      <formula>0</formula>
    </cfRule>
  </conditionalFormatting>
  <printOptions horizontalCentered="1"/>
  <pageMargins left="0.17" right="0.13" top="0.31" bottom="0.19685039370078741" header="0.37" footer="0.51181102362204722"/>
  <pageSetup paperSize="9" scale="53" fitToHeight="10" orientation="landscape" r:id="rId1"/>
  <headerFooter alignWithMargins="0"/>
  <rowBreaks count="2" manualBreakCount="2">
    <brk id="13" min="1" max="15" man="1"/>
    <brk id="29" min="1" max="15" man="1"/>
  </rowBreaks>
  <legacyDrawing r:id="rId2"/>
</worksheet>
</file>

<file path=xl/worksheets/sheet6.xml><?xml version="1.0" encoding="utf-8"?>
<worksheet xmlns="http://schemas.openxmlformats.org/spreadsheetml/2006/main" xmlns:r="http://schemas.openxmlformats.org/officeDocument/2006/relationships">
  <sheetPr codeName="Foglio16" filterMode="1">
    <pageSetUpPr fitToPage="1"/>
  </sheetPr>
  <dimension ref="A1:AA24"/>
  <sheetViews>
    <sheetView view="pageBreakPreview" zoomScale="60" zoomScaleNormal="80" workbookViewId="0">
      <pane ySplit="9" topLeftCell="A10" activePane="bottomLeft" state="frozen"/>
      <selection activeCell="D26" sqref="D26"/>
      <selection pane="bottomLeft" activeCell="E14" sqref="E14"/>
    </sheetView>
  </sheetViews>
  <sheetFormatPr defaultRowHeight="12.75"/>
  <cols>
    <col min="1" max="1" width="0.140625" style="21" customWidth="1"/>
    <col min="2" max="2" width="57.140625" style="51" customWidth="1"/>
    <col min="3" max="3" width="13.85546875" style="51" customWidth="1"/>
    <col min="4" max="4" width="43.42578125" style="51" customWidth="1"/>
    <col min="5" max="5" width="37.7109375" style="51" customWidth="1"/>
    <col min="6" max="6" width="8.42578125" style="51" customWidth="1"/>
    <col min="7" max="8" width="7.5703125" style="51" customWidth="1"/>
    <col min="9" max="10" width="8" style="51" customWidth="1"/>
    <col min="11" max="11" width="9.140625" style="51" hidden="1" customWidth="1"/>
    <col min="12" max="12" width="9.140625" style="51"/>
    <col min="13" max="13" width="15.7109375" style="51" hidden="1" customWidth="1"/>
    <col min="14" max="14" width="11.5703125" style="51" customWidth="1"/>
    <col min="15" max="15" width="9.140625" style="51"/>
    <col min="16" max="16" width="45.7109375" style="237" customWidth="1"/>
    <col min="17" max="20" width="9.140625" style="51"/>
    <col min="21" max="21" width="2.42578125" style="51" hidden="1" customWidth="1"/>
    <col min="22" max="22" width="2.85546875" style="51" hidden="1" customWidth="1"/>
    <col min="23" max="23" width="2.7109375" style="51" hidden="1" customWidth="1"/>
    <col min="24" max="24" width="2.28515625" style="51" hidden="1" customWidth="1"/>
    <col min="25" max="25" width="5" style="51" hidden="1" customWidth="1"/>
    <col min="26" max="26" width="5.5703125" style="51" hidden="1" customWidth="1"/>
    <col min="27" max="27" width="11" style="51" hidden="1" customWidth="1"/>
    <col min="28" max="16384" width="9.140625" style="51"/>
  </cols>
  <sheetData>
    <row r="1" spans="1:27" s="26" customFormat="1" ht="15" thickBot="1">
      <c r="A1" s="22"/>
      <c r="B1" s="31" t="s">
        <v>7</v>
      </c>
      <c r="C1" s="23"/>
      <c r="E1" s="24" t="s">
        <v>8</v>
      </c>
      <c r="F1" s="25"/>
      <c r="G1" s="23"/>
      <c r="H1" s="23"/>
      <c r="I1" s="23"/>
      <c r="J1" s="23"/>
      <c r="K1" s="23"/>
      <c r="L1" s="23"/>
      <c r="P1" s="236"/>
    </row>
    <row r="2" spans="1:27" s="26" customFormat="1" ht="15" thickBot="1">
      <c r="A2" s="22"/>
      <c r="B2" s="63" t="str">
        <f>PROG!C18</f>
        <v>SERVIZIO FINANZIARIO E TRIBUTI</v>
      </c>
      <c r="C2" s="23"/>
      <c r="E2" s="24" t="s">
        <v>9</v>
      </c>
      <c r="F2" s="27">
        <f>IF(K15&gt;0,F1/K15,0)</f>
        <v>0</v>
      </c>
      <c r="G2" s="23"/>
      <c r="H2" s="23"/>
      <c r="I2" s="23"/>
      <c r="J2" s="23"/>
      <c r="K2" s="23"/>
      <c r="L2" s="23"/>
      <c r="P2" s="236"/>
    </row>
    <row r="3" spans="1:27" s="26" customFormat="1" ht="15" thickBot="1">
      <c r="A3" s="22"/>
      <c r="B3" s="31" t="s">
        <v>18</v>
      </c>
      <c r="C3" s="23"/>
      <c r="D3" s="28"/>
      <c r="E3" s="29"/>
      <c r="F3" s="23"/>
      <c r="G3" s="23"/>
      <c r="H3" s="23"/>
      <c r="I3" s="23"/>
      <c r="J3" s="23"/>
      <c r="K3" s="23"/>
      <c r="L3" s="23"/>
      <c r="P3" s="236"/>
    </row>
    <row r="4" spans="1:27" s="26" customFormat="1" ht="15" thickBot="1">
      <c r="A4" s="22"/>
      <c r="B4" s="63" t="str">
        <f>PROG!E18</f>
        <v>RAG. TARICCO CRISTINA</v>
      </c>
      <c r="C4" s="30"/>
      <c r="D4" s="28"/>
      <c r="E4" s="29"/>
      <c r="F4" s="23"/>
      <c r="G4" s="23"/>
      <c r="H4" s="23"/>
      <c r="I4" s="23"/>
      <c r="J4" s="23"/>
      <c r="K4" s="23"/>
      <c r="L4" s="23"/>
      <c r="P4" s="236"/>
      <c r="U4" s="26" t="s">
        <v>52</v>
      </c>
      <c r="V4" s="26" t="s">
        <v>53</v>
      </c>
      <c r="W4" s="26" t="s">
        <v>54</v>
      </c>
    </row>
    <row r="5" spans="1:27" s="26" customFormat="1" ht="15" thickBot="1">
      <c r="A5" s="22"/>
      <c r="B5" s="31" t="str">
        <f>"CATEGORIA:                          "&amp;PROG!G14</f>
        <v>CATEGORIA:                          D1</v>
      </c>
      <c r="C5" s="30"/>
      <c r="D5" s="28"/>
      <c r="E5" s="29"/>
      <c r="F5" s="23"/>
      <c r="G5" s="23"/>
      <c r="H5" s="23"/>
      <c r="I5" s="23"/>
      <c r="J5" s="23"/>
      <c r="K5" s="23"/>
      <c r="L5" s="23"/>
      <c r="P5" s="236"/>
      <c r="U5" s="26">
        <v>5</v>
      </c>
      <c r="V5" s="26">
        <v>3</v>
      </c>
      <c r="W5" s="26">
        <v>1</v>
      </c>
    </row>
    <row r="6" spans="1:27" ht="3.75" customHeight="1" thickBot="1">
      <c r="A6" s="19"/>
      <c r="B6" s="7"/>
      <c r="C6" s="2"/>
      <c r="D6" s="8"/>
      <c r="E6" s="9"/>
      <c r="F6" s="2"/>
      <c r="G6" s="2"/>
      <c r="H6" s="2"/>
      <c r="I6" s="2"/>
      <c r="J6" s="2"/>
      <c r="K6" s="2"/>
      <c r="L6" s="2"/>
    </row>
    <row r="7" spans="1:27" ht="18" customHeight="1" thickBot="1">
      <c r="A7" s="19"/>
      <c r="B7" s="211" t="s">
        <v>11</v>
      </c>
      <c r="C7" s="59"/>
      <c r="D7" s="59"/>
      <c r="E7" s="59"/>
      <c r="F7" s="60"/>
      <c r="G7" s="336" t="s">
        <v>248</v>
      </c>
      <c r="H7" s="337"/>
      <c r="I7" s="337"/>
      <c r="J7" s="337"/>
      <c r="K7" s="337"/>
      <c r="L7" s="337"/>
      <c r="M7" s="337"/>
      <c r="N7" s="337"/>
      <c r="O7" s="338"/>
    </row>
    <row r="8" spans="1:27" ht="123.75" customHeight="1">
      <c r="A8" s="19">
        <f>COUNTA(B10:B12)</f>
        <v>3</v>
      </c>
      <c r="B8" s="55" t="s">
        <v>2</v>
      </c>
      <c r="C8" s="210" t="s">
        <v>97</v>
      </c>
      <c r="D8" s="10" t="s">
        <v>47</v>
      </c>
      <c r="E8" s="106" t="s">
        <v>48</v>
      </c>
      <c r="F8" s="168" t="s">
        <v>74</v>
      </c>
      <c r="G8" s="169" t="s">
        <v>75</v>
      </c>
      <c r="H8" s="169" t="s">
        <v>46</v>
      </c>
      <c r="I8" s="169" t="s">
        <v>76</v>
      </c>
      <c r="J8" s="169" t="s">
        <v>77</v>
      </c>
      <c r="K8" s="305" t="s">
        <v>45</v>
      </c>
      <c r="L8" s="244" t="s">
        <v>49</v>
      </c>
      <c r="M8" s="306" t="s">
        <v>10</v>
      </c>
      <c r="N8" s="246" t="s">
        <v>80</v>
      </c>
      <c r="O8" s="247" t="s">
        <v>5</v>
      </c>
      <c r="P8" s="55" t="s">
        <v>94</v>
      </c>
      <c r="U8" s="335" t="s">
        <v>1</v>
      </c>
      <c r="V8" s="335"/>
      <c r="W8" s="335"/>
      <c r="X8" s="335"/>
      <c r="Y8" s="335"/>
      <c r="Z8" s="1" t="s">
        <v>45</v>
      </c>
      <c r="AA8" s="1" t="s">
        <v>0</v>
      </c>
    </row>
    <row r="9" spans="1:27">
      <c r="A9" s="19">
        <f>MAX(A10:A12)</f>
        <v>0</v>
      </c>
      <c r="B9" s="61"/>
      <c r="C9" s="62"/>
      <c r="D9" s="4"/>
      <c r="E9" s="4"/>
      <c r="F9" s="4"/>
      <c r="G9" s="5"/>
      <c r="H9" s="5"/>
      <c r="I9" s="5"/>
      <c r="J9" s="58"/>
      <c r="K9" s="6" t="s">
        <v>4</v>
      </c>
      <c r="L9" s="57" t="s">
        <v>4</v>
      </c>
      <c r="M9" s="12"/>
      <c r="N9" s="52" t="s">
        <v>3</v>
      </c>
      <c r="O9" s="53"/>
      <c r="P9" s="238"/>
    </row>
    <row r="10" spans="1:27" ht="140.25" customHeight="1">
      <c r="A10" s="20" t="str">
        <f>IF(B10&lt;&gt;0,$B$2,"")</f>
        <v>SERVIZIO FINANZIARIO E TRIBUTI</v>
      </c>
      <c r="B10" s="50" t="s">
        <v>277</v>
      </c>
      <c r="C10" s="233" t="s">
        <v>53</v>
      </c>
      <c r="D10" s="49" t="s">
        <v>280</v>
      </c>
      <c r="E10" s="3" t="s">
        <v>281</v>
      </c>
      <c r="F10" s="303">
        <v>1</v>
      </c>
      <c r="G10" s="11" t="s">
        <v>52</v>
      </c>
      <c r="H10" s="11" t="s">
        <v>53</v>
      </c>
      <c r="I10" s="11" t="s">
        <v>52</v>
      </c>
      <c r="J10" s="11" t="s">
        <v>52</v>
      </c>
      <c r="K10" s="3">
        <f>Z10</f>
        <v>250</v>
      </c>
      <c r="L10" s="3">
        <f>$AA10</f>
        <v>250</v>
      </c>
      <c r="M10" s="13">
        <f>K10*$F$2</f>
        <v>0</v>
      </c>
      <c r="N10" s="64"/>
      <c r="O10" s="65"/>
      <c r="P10" s="234"/>
      <c r="U10" s="109">
        <f>IF(G10="A",5,(IF(G10="M",3,(IF(G10="B",1,"")))))</f>
        <v>5</v>
      </c>
      <c r="V10" s="109">
        <f>IF(H10="A",3,(IF(H10="M",2,IF(H10="b",1,""))))</f>
        <v>2</v>
      </c>
      <c r="W10" s="109">
        <f t="shared" ref="W10:X14" si="0">IF(I10="A",5,(IF(I10="M",3,IF(I10="B",1,""))))</f>
        <v>5</v>
      </c>
      <c r="X10" s="109">
        <f t="shared" si="0"/>
        <v>5</v>
      </c>
      <c r="Y10" s="202">
        <f>F10</f>
        <v>1</v>
      </c>
      <c r="Z10" s="54">
        <f>PRODUCT(U10:Y10)</f>
        <v>250</v>
      </c>
      <c r="AA10" s="54">
        <f>PRODUCT(U10:X10)</f>
        <v>250</v>
      </c>
    </row>
    <row r="11" spans="1:27" ht="144.75" customHeight="1">
      <c r="A11" s="20" t="str">
        <f>IF(B11&lt;&gt;0,$B$2,"")</f>
        <v>SERVIZIO FINANZIARIO E TRIBUTI</v>
      </c>
      <c r="B11" s="50" t="s">
        <v>278</v>
      </c>
      <c r="C11" s="233" t="s">
        <v>129</v>
      </c>
      <c r="D11" s="49" t="s">
        <v>282</v>
      </c>
      <c r="E11" s="3" t="s">
        <v>267</v>
      </c>
      <c r="F11" s="303">
        <v>1</v>
      </c>
      <c r="G11" s="11" t="s">
        <v>52</v>
      </c>
      <c r="H11" s="11" t="s">
        <v>53</v>
      </c>
      <c r="I11" s="11" t="s">
        <v>52</v>
      </c>
      <c r="J11" s="11" t="s">
        <v>52</v>
      </c>
      <c r="K11" s="3">
        <f>Z11</f>
        <v>250</v>
      </c>
      <c r="L11" s="3">
        <f>$AA11</f>
        <v>250</v>
      </c>
      <c r="M11" s="13">
        <f>K11*$F$2</f>
        <v>0</v>
      </c>
      <c r="N11" s="66"/>
      <c r="O11" s="65"/>
      <c r="P11" s="234"/>
      <c r="U11" s="109">
        <f>IF(G11="A",5,(IF(G11="M",3,(IF(G11="B",1,"")))))</f>
        <v>5</v>
      </c>
      <c r="V11" s="109">
        <f>IF(H11="A",3,(IF(H11="M",2,IF(H11="b",1,""))))</f>
        <v>2</v>
      </c>
      <c r="W11" s="109">
        <f t="shared" si="0"/>
        <v>5</v>
      </c>
      <c r="X11" s="109">
        <f t="shared" si="0"/>
        <v>5</v>
      </c>
      <c r="Y11" s="202">
        <f>F11</f>
        <v>1</v>
      </c>
      <c r="Z11" s="54">
        <f>PRODUCT(U11:Y11)</f>
        <v>250</v>
      </c>
      <c r="AA11" s="54">
        <f>PRODUCT(U11:X11)</f>
        <v>250</v>
      </c>
    </row>
    <row r="12" spans="1:27" ht="110.25" customHeight="1">
      <c r="A12" s="20" t="str">
        <f>IF(B12&lt;&gt;0,$B$2,"")</f>
        <v>SERVIZIO FINANZIARIO E TRIBUTI</v>
      </c>
      <c r="B12" s="50" t="s">
        <v>283</v>
      </c>
      <c r="C12" s="233" t="s">
        <v>129</v>
      </c>
      <c r="D12" s="49" t="s">
        <v>284</v>
      </c>
      <c r="E12" s="3" t="s">
        <v>285</v>
      </c>
      <c r="F12" s="303">
        <v>1</v>
      </c>
      <c r="G12" s="11" t="s">
        <v>52</v>
      </c>
      <c r="H12" s="11" t="s">
        <v>52</v>
      </c>
      <c r="I12" s="11" t="s">
        <v>52</v>
      </c>
      <c r="J12" s="11" t="s">
        <v>53</v>
      </c>
      <c r="K12" s="3">
        <f>Z12</f>
        <v>225</v>
      </c>
      <c r="L12" s="3">
        <f>$AA12</f>
        <v>225</v>
      </c>
      <c r="M12" s="13">
        <f>K12*$F$2</f>
        <v>0</v>
      </c>
      <c r="N12" s="66"/>
      <c r="O12" s="65"/>
      <c r="P12" s="234"/>
      <c r="U12" s="109">
        <f>IF(G12="A",5,(IF(G12="M",3,(IF(G12="B",1,"")))))</f>
        <v>5</v>
      </c>
      <c r="V12" s="109">
        <f>IF(H12="A",3,(IF(H12="M",2,IF(H12="b",1,""))))</f>
        <v>3</v>
      </c>
      <c r="W12" s="109">
        <f t="shared" si="0"/>
        <v>5</v>
      </c>
      <c r="X12" s="109">
        <f t="shared" si="0"/>
        <v>3</v>
      </c>
      <c r="Y12" s="202">
        <f>F12</f>
        <v>1</v>
      </c>
      <c r="Z12" s="54">
        <f>PRODUCT(U12:Y12)</f>
        <v>225</v>
      </c>
      <c r="AA12" s="54">
        <f>PRODUCT(U12:X12)</f>
        <v>225</v>
      </c>
    </row>
    <row r="13" spans="1:27" ht="110.25" customHeight="1">
      <c r="A13" s="20"/>
      <c r="B13" s="270" t="s">
        <v>279</v>
      </c>
      <c r="C13" s="233" t="s">
        <v>129</v>
      </c>
      <c r="D13" s="235" t="s">
        <v>286</v>
      </c>
      <c r="E13" s="293" t="s">
        <v>287</v>
      </c>
      <c r="F13" s="304">
        <v>1</v>
      </c>
      <c r="G13" s="11" t="s">
        <v>53</v>
      </c>
      <c r="H13" s="11" t="s">
        <v>53</v>
      </c>
      <c r="I13" s="11" t="s">
        <v>53</v>
      </c>
      <c r="J13" s="11" t="s">
        <v>53</v>
      </c>
      <c r="K13" s="273"/>
      <c r="L13" s="3">
        <f>$AA13</f>
        <v>54</v>
      </c>
      <c r="M13" s="294"/>
      <c r="N13" s="287"/>
      <c r="O13" s="65"/>
      <c r="P13" s="272"/>
      <c r="U13" s="109">
        <f>IF(G13="A",5,(IF(G13="M",3,(IF(G13="B",1,"")))))</f>
        <v>3</v>
      </c>
      <c r="V13" s="109">
        <f>IF(H13="A",3,(IF(H13="M",2,IF(H13="b",1,""))))</f>
        <v>2</v>
      </c>
      <c r="W13" s="109">
        <f t="shared" si="0"/>
        <v>3</v>
      </c>
      <c r="X13" s="109">
        <f t="shared" si="0"/>
        <v>3</v>
      </c>
      <c r="Y13" s="202">
        <f>F13</f>
        <v>1</v>
      </c>
      <c r="Z13" s="54">
        <f>PRODUCT(U13:Y13)</f>
        <v>54</v>
      </c>
      <c r="AA13" s="54">
        <f>PRODUCT(U13:X13)</f>
        <v>54</v>
      </c>
    </row>
    <row r="14" spans="1:27" ht="110.25" customHeight="1" thickBot="1">
      <c r="A14" s="20"/>
      <c r="B14" s="50" t="s">
        <v>179</v>
      </c>
      <c r="C14" s="233" t="s">
        <v>99</v>
      </c>
      <c r="D14" s="49" t="s">
        <v>180</v>
      </c>
      <c r="E14" s="3" t="s">
        <v>181</v>
      </c>
      <c r="F14" s="303">
        <v>1</v>
      </c>
      <c r="G14" s="11" t="s">
        <v>53</v>
      </c>
      <c r="H14" s="11" t="s">
        <v>52</v>
      </c>
      <c r="I14" s="11" t="s">
        <v>53</v>
      </c>
      <c r="J14" s="11" t="s">
        <v>53</v>
      </c>
      <c r="K14" s="3">
        <v>81</v>
      </c>
      <c r="L14" s="3">
        <f>$AA14</f>
        <v>81</v>
      </c>
      <c r="M14" s="65">
        <v>0</v>
      </c>
      <c r="N14" s="64"/>
      <c r="O14" s="65"/>
      <c r="P14" s="234"/>
      <c r="U14" s="109">
        <f>IF(G14="A",5,(IF(G14="M",3,(IF(G14="B",1,"")))))</f>
        <v>3</v>
      </c>
      <c r="V14" s="109">
        <f>IF(H14="A",3,(IF(H14="M",2,IF(H14="b",1,""))))</f>
        <v>3</v>
      </c>
      <c r="W14" s="109">
        <f t="shared" si="0"/>
        <v>3</v>
      </c>
      <c r="X14" s="109">
        <f t="shared" si="0"/>
        <v>3</v>
      </c>
      <c r="Y14" s="202">
        <f>F14</f>
        <v>1</v>
      </c>
      <c r="Z14" s="54">
        <f>PRODUCT(U14:Y14)</f>
        <v>81</v>
      </c>
      <c r="AA14" s="54">
        <f>PRODUCT(U14:X14)</f>
        <v>81</v>
      </c>
    </row>
    <row r="15" spans="1:27" ht="16.5" customHeight="1" thickBot="1">
      <c r="A15" s="19" t="s">
        <v>39</v>
      </c>
      <c r="B15" s="14">
        <f>COUNTA(B10:B14)</f>
        <v>5</v>
      </c>
      <c r="C15" s="15"/>
      <c r="D15" s="15"/>
      <c r="E15" s="15"/>
      <c r="F15" s="181">
        <f>SUM(F10:F14)</f>
        <v>5</v>
      </c>
      <c r="G15" s="16"/>
      <c r="H15" s="16"/>
      <c r="I15" s="16"/>
      <c r="J15" s="16"/>
      <c r="K15" s="17">
        <f>SUM(K10:K12)</f>
        <v>725</v>
      </c>
      <c r="L15" s="17">
        <f>SUM(L10:L14)</f>
        <v>860</v>
      </c>
      <c r="M15" s="18">
        <f>SUM(M10:M12)</f>
        <v>0</v>
      </c>
      <c r="N15" s="67"/>
      <c r="O15" s="65">
        <f>SUM(O10:O12)</f>
        <v>0</v>
      </c>
      <c r="P15" s="239"/>
    </row>
    <row r="16" spans="1:27" ht="6.75" customHeight="1">
      <c r="A16" s="19" t="s">
        <v>39</v>
      </c>
      <c r="B16" s="2"/>
      <c r="C16" s="2"/>
      <c r="D16" s="2"/>
      <c r="E16" s="2"/>
      <c r="F16" s="2"/>
      <c r="G16" s="2"/>
      <c r="H16" s="2"/>
      <c r="I16" s="2"/>
      <c r="J16" s="2"/>
      <c r="K16" s="2"/>
      <c r="L16" s="2"/>
    </row>
    <row r="17" spans="1:12">
      <c r="A17" s="19" t="s">
        <v>39</v>
      </c>
      <c r="B17" s="2"/>
      <c r="C17" s="2"/>
      <c r="D17" s="2"/>
      <c r="E17" s="2"/>
      <c r="F17" s="2"/>
      <c r="G17" s="2"/>
      <c r="H17" s="2"/>
      <c r="I17" s="2"/>
      <c r="J17" s="2"/>
      <c r="K17" s="2"/>
      <c r="L17" s="2"/>
    </row>
    <row r="18" spans="1:12">
      <c r="A18" s="19" t="s">
        <v>39</v>
      </c>
      <c r="B18" s="71"/>
      <c r="C18" s="71"/>
      <c r="D18" s="71"/>
      <c r="E18" s="71"/>
      <c r="F18" s="2"/>
      <c r="G18" s="2"/>
      <c r="H18" s="2"/>
    </row>
    <row r="19" spans="1:12" ht="25.5" customHeight="1">
      <c r="A19" s="19" t="s">
        <v>39</v>
      </c>
      <c r="B19" s="72" t="s">
        <v>6</v>
      </c>
      <c r="C19" s="70"/>
      <c r="D19" s="70"/>
      <c r="E19" s="182">
        <f>IF(L15&gt;0,O15/L15,"0")</f>
        <v>0</v>
      </c>
      <c r="F19" s="69"/>
      <c r="G19" s="339" t="s">
        <v>96</v>
      </c>
      <c r="H19" s="339"/>
      <c r="I19" s="339"/>
    </row>
    <row r="20" spans="1:12">
      <c r="A20" s="19"/>
      <c r="B20" s="2"/>
      <c r="C20" s="2"/>
      <c r="D20" s="2"/>
      <c r="E20" s="2"/>
      <c r="F20" s="2"/>
      <c r="G20" s="2"/>
      <c r="H20" s="2"/>
      <c r="I20" s="2"/>
      <c r="J20" s="2"/>
      <c r="K20" s="2"/>
      <c r="L20" s="2"/>
    </row>
    <row r="24" spans="1:12">
      <c r="E24" s="73"/>
    </row>
  </sheetData>
  <autoFilter ref="A9:AA19">
    <filterColumn colId="0">
      <customFilters and="1">
        <customFilter operator="notEqual" val=" "/>
      </customFilters>
    </filterColumn>
  </autoFilter>
  <mergeCells count="3">
    <mergeCell ref="U8:Y8"/>
    <mergeCell ref="G7:O7"/>
    <mergeCell ref="G19:I19"/>
  </mergeCells>
  <phoneticPr fontId="0" type="noConversion"/>
  <conditionalFormatting sqref="C10:C13">
    <cfRule type="cellIs" dxfId="38" priority="41" stopIfTrue="1" operator="notEqual">
      <formula>0</formula>
    </cfRule>
  </conditionalFormatting>
  <conditionalFormatting sqref="C11:C13">
    <cfRule type="cellIs" dxfId="37" priority="39" stopIfTrue="1" operator="notEqual">
      <formula>0</formula>
    </cfRule>
  </conditionalFormatting>
  <conditionalFormatting sqref="C10">
    <cfRule type="cellIs" dxfId="36" priority="38" stopIfTrue="1" operator="notEqual">
      <formula>0</formula>
    </cfRule>
  </conditionalFormatting>
  <conditionalFormatting sqref="C10">
    <cfRule type="cellIs" dxfId="35" priority="26" stopIfTrue="1" operator="notEqual">
      <formula>0</formula>
    </cfRule>
  </conditionalFormatting>
  <conditionalFormatting sqref="C10">
    <cfRule type="cellIs" dxfId="34" priority="24" stopIfTrue="1" operator="notEqual">
      <formula>0</formula>
    </cfRule>
  </conditionalFormatting>
  <conditionalFormatting sqref="C10:C13">
    <cfRule type="cellIs" dxfId="33" priority="29" stopIfTrue="1" operator="notEqual">
      <formula>0</formula>
    </cfRule>
  </conditionalFormatting>
  <conditionalFormatting sqref="C11:C13">
    <cfRule type="cellIs" dxfId="32" priority="27" stopIfTrue="1" operator="notEqual">
      <formula>0</formula>
    </cfRule>
  </conditionalFormatting>
  <conditionalFormatting sqref="C10">
    <cfRule type="cellIs" dxfId="31" priority="23" stopIfTrue="1" operator="notEqual">
      <formula>0</formula>
    </cfRule>
  </conditionalFormatting>
  <conditionalFormatting sqref="C14">
    <cfRule type="cellIs" dxfId="30" priority="6" stopIfTrue="1" operator="notEqual">
      <formula>0</formula>
    </cfRule>
  </conditionalFormatting>
  <conditionalFormatting sqref="C14">
    <cfRule type="cellIs" dxfId="29" priority="5" stopIfTrue="1" operator="notEqual">
      <formula>0</formula>
    </cfRule>
  </conditionalFormatting>
  <conditionalFormatting sqref="C14">
    <cfRule type="cellIs" dxfId="28" priority="4" stopIfTrue="1" operator="notEqual">
      <formula>0</formula>
    </cfRule>
  </conditionalFormatting>
  <conditionalFormatting sqref="C14">
    <cfRule type="cellIs" dxfId="27" priority="3" stopIfTrue="1" operator="notEqual">
      <formula>0</formula>
    </cfRule>
  </conditionalFormatting>
  <conditionalFormatting sqref="C14">
    <cfRule type="cellIs" dxfId="26" priority="2" stopIfTrue="1" operator="notEqual">
      <formula>0</formula>
    </cfRule>
  </conditionalFormatting>
  <conditionalFormatting sqref="C14">
    <cfRule type="cellIs" dxfId="25" priority="1" stopIfTrue="1" operator="notEqual">
      <formula>0</formula>
    </cfRule>
  </conditionalFormatting>
  <printOptions horizontalCentered="1"/>
  <pageMargins left="0.17" right="0.13" top="0.31" bottom="0.19685039370078741" header="0.37" footer="0.51181102362204722"/>
  <pageSetup paperSize="9" scale="55" fitToHeight="10"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sheetPr codeName="Foglio17" filterMode="1"/>
  <dimension ref="A1:AB25"/>
  <sheetViews>
    <sheetView view="pageBreakPreview" zoomScale="60" zoomScaleNormal="80" workbookViewId="0">
      <pane ySplit="9" topLeftCell="A10" activePane="bottomLeft" state="frozen"/>
      <selection activeCell="D26" sqref="D26"/>
      <selection pane="bottomLeft" activeCell="L16" sqref="L16"/>
    </sheetView>
  </sheetViews>
  <sheetFormatPr defaultRowHeight="12.75"/>
  <cols>
    <col min="1" max="1" width="0.140625" style="21" customWidth="1"/>
    <col min="2" max="2" width="57.140625" style="51" customWidth="1"/>
    <col min="3" max="3" width="15.5703125" style="51" customWidth="1"/>
    <col min="4" max="4" width="43.42578125" style="51" customWidth="1"/>
    <col min="5" max="5" width="37.7109375" style="51" customWidth="1"/>
    <col min="6" max="6" width="14.28515625" style="51" customWidth="1"/>
    <col min="7" max="8" width="7.5703125" style="51" customWidth="1"/>
    <col min="9" max="10" width="8" style="51" customWidth="1"/>
    <col min="11" max="11" width="9.140625" style="51" hidden="1" customWidth="1"/>
    <col min="12" max="12" width="9.140625" style="51"/>
    <col min="13" max="13" width="15.7109375" style="51" hidden="1" customWidth="1"/>
    <col min="14" max="14" width="11.5703125" style="51" customWidth="1"/>
    <col min="15" max="15" width="9.140625" style="51"/>
    <col min="16" max="16" width="45.7109375" style="237" customWidth="1"/>
    <col min="17" max="18" width="9.140625" style="51"/>
    <col min="19" max="19" width="9.140625" style="51" customWidth="1"/>
    <col min="20" max="28" width="0.28515625" style="51" hidden="1" customWidth="1"/>
    <col min="29" max="16384" width="9.140625" style="51"/>
  </cols>
  <sheetData>
    <row r="1" spans="1:27" s="26" customFormat="1" ht="15" thickBot="1">
      <c r="A1" s="22"/>
      <c r="B1" s="31" t="s">
        <v>7</v>
      </c>
      <c r="C1" s="23"/>
      <c r="E1" s="24" t="s">
        <v>8</v>
      </c>
      <c r="F1" s="25"/>
      <c r="G1" s="23"/>
      <c r="H1" s="23"/>
      <c r="I1" s="23"/>
      <c r="J1" s="23"/>
      <c r="K1" s="23"/>
      <c r="L1" s="23"/>
      <c r="P1" s="236"/>
    </row>
    <row r="2" spans="1:27" s="26" customFormat="1" ht="15" thickBot="1">
      <c r="A2" s="22"/>
      <c r="B2" s="63" t="str">
        <f>PROG!C19</f>
        <v>SERVIZI DEMOGRAFICI ELETTORALE E STATISTICA</v>
      </c>
      <c r="C2" s="23"/>
      <c r="E2" s="24" t="s">
        <v>9</v>
      </c>
      <c r="F2" s="27">
        <f>IF(K16&gt;0,F1/K16,0)</f>
        <v>0</v>
      </c>
      <c r="G2" s="23"/>
      <c r="H2" s="23"/>
      <c r="I2" s="23"/>
      <c r="J2" s="23"/>
      <c r="K2" s="23"/>
      <c r="L2" s="23"/>
      <c r="P2" s="236"/>
    </row>
    <row r="3" spans="1:27" s="26" customFormat="1" ht="15" thickBot="1">
      <c r="A3" s="22"/>
      <c r="B3" s="31" t="s">
        <v>18</v>
      </c>
      <c r="C3" s="23"/>
      <c r="D3" s="28"/>
      <c r="E3" s="29"/>
      <c r="F3" s="23"/>
      <c r="G3" s="23"/>
      <c r="H3" s="23"/>
      <c r="I3" s="23"/>
      <c r="J3" s="23"/>
      <c r="K3" s="23"/>
      <c r="L3" s="23"/>
      <c r="P3" s="236"/>
    </row>
    <row r="4" spans="1:27" s="26" customFormat="1" ht="15" thickBot="1">
      <c r="A4" s="22"/>
      <c r="B4" s="63" t="str">
        <f>PROG!E19</f>
        <v>DOTT.SSA NASI CHIARA ANGELA</v>
      </c>
      <c r="C4" s="30"/>
      <c r="D4" s="28"/>
      <c r="E4" s="29"/>
      <c r="F4" s="23"/>
      <c r="G4" s="23"/>
      <c r="H4" s="23"/>
      <c r="I4" s="23"/>
      <c r="J4" s="23"/>
      <c r="K4" s="23"/>
      <c r="L4" s="23"/>
      <c r="P4" s="236"/>
      <c r="U4" s="26" t="s">
        <v>52</v>
      </c>
      <c r="V4" s="26" t="s">
        <v>53</v>
      </c>
      <c r="W4" s="26" t="s">
        <v>54</v>
      </c>
    </row>
    <row r="5" spans="1:27" s="26" customFormat="1" ht="15" thickBot="1">
      <c r="A5" s="22"/>
      <c r="B5" s="31" t="str">
        <f>"CATEGORIA:                          "&amp;PROG!G14</f>
        <v>CATEGORIA:                          D1</v>
      </c>
      <c r="C5" s="30"/>
      <c r="D5" s="28"/>
      <c r="E5" s="29"/>
      <c r="F5" s="23"/>
      <c r="G5" s="23"/>
      <c r="H5" s="23"/>
      <c r="I5" s="23"/>
      <c r="J5" s="23"/>
      <c r="K5" s="23"/>
      <c r="L5" s="23"/>
      <c r="P5" s="236"/>
      <c r="U5" s="26">
        <v>5</v>
      </c>
      <c r="V5" s="26">
        <v>3</v>
      </c>
      <c r="W5" s="26">
        <v>1</v>
      </c>
    </row>
    <row r="6" spans="1:27" ht="3.75" customHeight="1" thickBot="1">
      <c r="A6" s="19"/>
      <c r="B6" s="7"/>
      <c r="C6" s="2"/>
      <c r="D6" s="8"/>
      <c r="E6" s="9"/>
      <c r="F6" s="2"/>
      <c r="G6" s="2"/>
      <c r="H6" s="2"/>
      <c r="I6" s="2"/>
      <c r="J6" s="2"/>
      <c r="K6" s="2"/>
      <c r="L6" s="2"/>
    </row>
    <row r="7" spans="1:27" ht="18" customHeight="1" thickBot="1">
      <c r="A7" s="19"/>
      <c r="B7" s="211" t="s">
        <v>11</v>
      </c>
      <c r="C7" s="59"/>
      <c r="D7" s="59"/>
      <c r="E7" s="59"/>
      <c r="F7" s="60"/>
      <c r="G7" s="336" t="s">
        <v>248</v>
      </c>
      <c r="H7" s="337"/>
      <c r="I7" s="337"/>
      <c r="J7" s="337"/>
      <c r="K7" s="337"/>
      <c r="L7" s="337"/>
      <c r="M7" s="337"/>
      <c r="N7" s="337"/>
      <c r="O7" s="338"/>
    </row>
    <row r="8" spans="1:27" ht="123.75" customHeight="1">
      <c r="A8" s="19">
        <f>COUNTA(B10:B14)</f>
        <v>5</v>
      </c>
      <c r="B8" s="55" t="s">
        <v>2</v>
      </c>
      <c r="C8" s="210" t="s">
        <v>97</v>
      </c>
      <c r="D8" s="10" t="s">
        <v>47</v>
      </c>
      <c r="E8" s="106" t="s">
        <v>48</v>
      </c>
      <c r="F8" s="168" t="s">
        <v>74</v>
      </c>
      <c r="G8" s="169" t="s">
        <v>75</v>
      </c>
      <c r="H8" s="169" t="s">
        <v>46</v>
      </c>
      <c r="I8" s="169" t="s">
        <v>76</v>
      </c>
      <c r="J8" s="169" t="s">
        <v>77</v>
      </c>
      <c r="K8" s="213" t="s">
        <v>45</v>
      </c>
      <c r="L8" s="214" t="s">
        <v>49</v>
      </c>
      <c r="M8" s="215" t="s">
        <v>10</v>
      </c>
      <c r="N8" s="216" t="s">
        <v>80</v>
      </c>
      <c r="O8" s="217" t="s">
        <v>5</v>
      </c>
      <c r="P8" s="55" t="s">
        <v>94</v>
      </c>
      <c r="U8" s="335" t="s">
        <v>1</v>
      </c>
      <c r="V8" s="335"/>
      <c r="W8" s="335"/>
      <c r="X8" s="335"/>
      <c r="Y8" s="335"/>
      <c r="Z8" s="1" t="s">
        <v>45</v>
      </c>
      <c r="AA8" s="1" t="s">
        <v>0</v>
      </c>
    </row>
    <row r="9" spans="1:27">
      <c r="A9" s="19" t="e">
        <f>MAX(A10:A14)</f>
        <v>#REF!</v>
      </c>
      <c r="B9" s="61"/>
      <c r="C9" s="62"/>
      <c r="D9" s="4"/>
      <c r="E9" s="4"/>
      <c r="F9" s="4"/>
      <c r="G9" s="5"/>
      <c r="H9" s="5"/>
      <c r="I9" s="5"/>
      <c r="J9" s="58"/>
      <c r="K9" s="6" t="s">
        <v>4</v>
      </c>
      <c r="L9" s="57" t="s">
        <v>4</v>
      </c>
      <c r="M9" s="12"/>
      <c r="N9" s="52" t="s">
        <v>3</v>
      </c>
      <c r="O9" s="53"/>
      <c r="P9" s="238"/>
    </row>
    <row r="10" spans="1:27" ht="204" customHeight="1">
      <c r="A10" s="20" t="str">
        <f>IF(B10&lt;&gt;0,$B$2,"")</f>
        <v>SERVIZI DEMOGRAFICI ELETTORALE E STATISTICA</v>
      </c>
      <c r="B10" s="50" t="s">
        <v>288</v>
      </c>
      <c r="C10" s="55" t="s">
        <v>99</v>
      </c>
      <c r="D10" s="49" t="s">
        <v>293</v>
      </c>
      <c r="E10" s="234" t="s">
        <v>294</v>
      </c>
      <c r="F10" s="307">
        <v>0.83330000000000004</v>
      </c>
      <c r="G10" s="11" t="s">
        <v>52</v>
      </c>
      <c r="H10" s="11" t="s">
        <v>53</v>
      </c>
      <c r="I10" s="11" t="s">
        <v>52</v>
      </c>
      <c r="J10" s="11" t="s">
        <v>54</v>
      </c>
      <c r="K10" s="3">
        <f>Z10</f>
        <v>41.664999999999999</v>
      </c>
      <c r="L10" s="3">
        <f t="shared" ref="L10:L15" si="0">$AA10</f>
        <v>50</v>
      </c>
      <c r="M10" s="13">
        <f>K10*$F$2</f>
        <v>0</v>
      </c>
      <c r="N10" s="66"/>
      <c r="O10" s="65">
        <f>(N10*L10)/100</f>
        <v>0</v>
      </c>
      <c r="P10" s="234"/>
      <c r="U10" s="109">
        <f t="shared" ref="U10:U15" si="1">IF(G10="A",5,(IF(G10="M",3,(IF(G10="B",1,"")))))</f>
        <v>5</v>
      </c>
      <c r="V10" s="109">
        <f t="shared" ref="V10:V15" si="2">IF(H10="A",3,(IF(H10="M",2,IF(H10="b",1,""))))</f>
        <v>2</v>
      </c>
      <c r="W10" s="109">
        <f t="shared" ref="W10:X12" si="3">IF(I10="A",5,(IF(I10="M",3,IF(I10="B",1,""))))</f>
        <v>5</v>
      </c>
      <c r="X10" s="109">
        <f t="shared" si="3"/>
        <v>1</v>
      </c>
      <c r="Y10" s="202">
        <f>F10</f>
        <v>0.83330000000000004</v>
      </c>
      <c r="Z10" s="54">
        <f>PRODUCT(U10:Y10)</f>
        <v>41.664999999999999</v>
      </c>
      <c r="AA10" s="54">
        <f t="shared" ref="AA10:AA15" si="4">PRODUCT(U10:X10)</f>
        <v>50</v>
      </c>
    </row>
    <row r="11" spans="1:27" ht="116.25" customHeight="1">
      <c r="A11" s="20" t="e">
        <f>IF(#REF!&lt;&gt;0,$B$2,"")</f>
        <v>#REF!</v>
      </c>
      <c r="B11" s="50" t="s">
        <v>295</v>
      </c>
      <c r="C11" s="233" t="s">
        <v>53</v>
      </c>
      <c r="D11" s="49" t="s">
        <v>296</v>
      </c>
      <c r="E11" s="234" t="s">
        <v>297</v>
      </c>
      <c r="F11" s="307">
        <v>0.83330000000000004</v>
      </c>
      <c r="G11" s="11" t="s">
        <v>53</v>
      </c>
      <c r="H11" s="11" t="s">
        <v>53</v>
      </c>
      <c r="I11" s="11" t="s">
        <v>52</v>
      </c>
      <c r="J11" s="11" t="s">
        <v>54</v>
      </c>
      <c r="K11" s="3">
        <f>Z11</f>
        <v>24.999000000000002</v>
      </c>
      <c r="L11" s="3">
        <f t="shared" si="0"/>
        <v>30</v>
      </c>
      <c r="M11" s="13">
        <f>K11*$F$2</f>
        <v>0</v>
      </c>
      <c r="N11" s="66"/>
      <c r="O11" s="65">
        <f>(N11*L11)/100</f>
        <v>0</v>
      </c>
      <c r="P11" s="234"/>
      <c r="U11" s="109">
        <f t="shared" si="1"/>
        <v>3</v>
      </c>
      <c r="V11" s="109">
        <f t="shared" si="2"/>
        <v>2</v>
      </c>
      <c r="W11" s="109">
        <f t="shared" si="3"/>
        <v>5</v>
      </c>
      <c r="X11" s="109">
        <f t="shared" si="3"/>
        <v>1</v>
      </c>
      <c r="Y11" s="202">
        <f>F11</f>
        <v>0.83330000000000004</v>
      </c>
      <c r="Z11" s="54">
        <f>PRODUCT(U11:Y11)</f>
        <v>24.999000000000002</v>
      </c>
      <c r="AA11" s="54">
        <f t="shared" si="4"/>
        <v>30</v>
      </c>
    </row>
    <row r="12" spans="1:27" ht="108" customHeight="1">
      <c r="A12" s="20" t="str">
        <f>IF(B11&lt;&gt;0,$B$2,"")</f>
        <v>SERVIZI DEMOGRAFICI ELETTORALE E STATISTICA</v>
      </c>
      <c r="B12" s="50" t="s">
        <v>289</v>
      </c>
      <c r="C12" s="233" t="s">
        <v>129</v>
      </c>
      <c r="D12" s="49" t="s">
        <v>298</v>
      </c>
      <c r="E12" s="234" t="s">
        <v>299</v>
      </c>
      <c r="F12" s="307">
        <v>0.83330000000000004</v>
      </c>
      <c r="G12" s="11" t="s">
        <v>52</v>
      </c>
      <c r="H12" s="11" t="s">
        <v>54</v>
      </c>
      <c r="I12" s="11" t="s">
        <v>52</v>
      </c>
      <c r="J12" s="11" t="s">
        <v>54</v>
      </c>
      <c r="K12" s="3">
        <f>Z12</f>
        <v>20.8325</v>
      </c>
      <c r="L12" s="3">
        <f t="shared" si="0"/>
        <v>25</v>
      </c>
      <c r="M12" s="13">
        <f>K12*$F$2</f>
        <v>0</v>
      </c>
      <c r="N12" s="66"/>
      <c r="O12" s="65">
        <f>(N12*L12)/100</f>
        <v>0</v>
      </c>
      <c r="P12" s="234"/>
      <c r="U12" s="109">
        <f t="shared" si="1"/>
        <v>5</v>
      </c>
      <c r="V12" s="109">
        <f t="shared" si="2"/>
        <v>1</v>
      </c>
      <c r="W12" s="109">
        <f t="shared" si="3"/>
        <v>5</v>
      </c>
      <c r="X12" s="109">
        <f t="shared" si="3"/>
        <v>1</v>
      </c>
      <c r="Y12" s="202">
        <f>F12</f>
        <v>0.83330000000000004</v>
      </c>
      <c r="Z12" s="54">
        <f>PRODUCT(U12:Y12)</f>
        <v>20.8325</v>
      </c>
      <c r="AA12" s="54">
        <f t="shared" si="4"/>
        <v>25</v>
      </c>
    </row>
    <row r="13" spans="1:27" ht="164.25" customHeight="1">
      <c r="A13" s="20" t="str">
        <f>IF(B13&lt;&gt;0,$B$2,"")</f>
        <v>SERVIZI DEMOGRAFICI ELETTORALE E STATISTICA</v>
      </c>
      <c r="B13" s="50" t="s">
        <v>290</v>
      </c>
      <c r="C13" s="233" t="s">
        <v>129</v>
      </c>
      <c r="D13" s="49" t="s">
        <v>301</v>
      </c>
      <c r="E13" s="234" t="s">
        <v>300</v>
      </c>
      <c r="F13" s="307">
        <v>0.83330000000000004</v>
      </c>
      <c r="G13" s="11" t="s">
        <v>52</v>
      </c>
      <c r="H13" s="11" t="s">
        <v>53</v>
      </c>
      <c r="I13" s="11" t="s">
        <v>53</v>
      </c>
      <c r="J13" s="11" t="s">
        <v>53</v>
      </c>
      <c r="K13" s="3">
        <f>Z13</f>
        <v>74.997</v>
      </c>
      <c r="L13" s="3">
        <f t="shared" si="0"/>
        <v>90</v>
      </c>
      <c r="M13" s="13">
        <f>K13*$F$2</f>
        <v>0</v>
      </c>
      <c r="N13" s="66"/>
      <c r="O13" s="65">
        <f>(N13*L13)/100</f>
        <v>0</v>
      </c>
      <c r="P13" s="234"/>
      <c r="U13" s="109">
        <f t="shared" si="1"/>
        <v>5</v>
      </c>
      <c r="V13" s="109">
        <f t="shared" si="2"/>
        <v>2</v>
      </c>
      <c r="W13" s="109">
        <f t="shared" ref="W13:X15" si="5">IF(I13="A",5,(IF(I13="M",3,IF(I13="B",1,""))))</f>
        <v>3</v>
      </c>
      <c r="X13" s="109">
        <f t="shared" si="5"/>
        <v>3</v>
      </c>
      <c r="Y13" s="202">
        <f>F13</f>
        <v>0.83330000000000004</v>
      </c>
      <c r="Z13" s="54">
        <f>PRODUCT(U13:Y13)</f>
        <v>74.997</v>
      </c>
      <c r="AA13" s="54">
        <f t="shared" si="4"/>
        <v>90</v>
      </c>
    </row>
    <row r="14" spans="1:27" ht="145.5" customHeight="1">
      <c r="A14" s="20" t="str">
        <f>IF(B14&lt;&gt;0,$B$2,"")</f>
        <v>SERVIZI DEMOGRAFICI ELETTORALE E STATISTICA</v>
      </c>
      <c r="B14" s="50" t="s">
        <v>291</v>
      </c>
      <c r="C14" s="233" t="s">
        <v>129</v>
      </c>
      <c r="D14" s="49" t="s">
        <v>302</v>
      </c>
      <c r="E14" s="234" t="s">
        <v>303</v>
      </c>
      <c r="F14" s="307">
        <v>0.83330000000000004</v>
      </c>
      <c r="G14" s="11" t="s">
        <v>53</v>
      </c>
      <c r="H14" s="11" t="s">
        <v>54</v>
      </c>
      <c r="I14" s="11" t="s">
        <v>53</v>
      </c>
      <c r="J14" s="11" t="s">
        <v>54</v>
      </c>
      <c r="K14" s="3">
        <f>Z14</f>
        <v>7.4997000000000007</v>
      </c>
      <c r="L14" s="3">
        <f t="shared" si="0"/>
        <v>9</v>
      </c>
      <c r="M14" s="13">
        <f>K14*$F$2</f>
        <v>0</v>
      </c>
      <c r="N14" s="66"/>
      <c r="O14" s="65">
        <f>(N14*L14)/100</f>
        <v>0</v>
      </c>
      <c r="P14" s="234"/>
      <c r="U14" s="109">
        <f t="shared" si="1"/>
        <v>3</v>
      </c>
      <c r="V14" s="109">
        <f t="shared" si="2"/>
        <v>1</v>
      </c>
      <c r="W14" s="109">
        <f t="shared" si="5"/>
        <v>3</v>
      </c>
      <c r="X14" s="109">
        <f t="shared" si="5"/>
        <v>1</v>
      </c>
      <c r="Y14" s="202">
        <f>F14</f>
        <v>0.83330000000000004</v>
      </c>
      <c r="Z14" s="54">
        <f>PRODUCT(U14:Y14)</f>
        <v>7.4997000000000007</v>
      </c>
      <c r="AA14" s="54">
        <f t="shared" si="4"/>
        <v>9</v>
      </c>
    </row>
    <row r="15" spans="1:27" ht="145.5" customHeight="1" thickBot="1">
      <c r="A15" s="20"/>
      <c r="B15" s="50" t="s">
        <v>292</v>
      </c>
      <c r="C15" s="50" t="s">
        <v>53</v>
      </c>
      <c r="D15" s="235" t="s">
        <v>304</v>
      </c>
      <c r="E15" s="272" t="s">
        <v>305</v>
      </c>
      <c r="F15" s="307">
        <v>0.83330000000000004</v>
      </c>
      <c r="G15" s="286" t="s">
        <v>53</v>
      </c>
      <c r="H15" s="286" t="s">
        <v>54</v>
      </c>
      <c r="I15" s="286" t="s">
        <v>54</v>
      </c>
      <c r="J15" s="286" t="s">
        <v>54</v>
      </c>
      <c r="K15" s="273"/>
      <c r="L15" s="3">
        <f t="shared" si="0"/>
        <v>3</v>
      </c>
      <c r="M15" s="294"/>
      <c r="N15" s="287"/>
      <c r="O15" s="65"/>
      <c r="P15" s="272"/>
      <c r="U15" s="275">
        <f t="shared" si="1"/>
        <v>3</v>
      </c>
      <c r="V15" s="275">
        <f t="shared" si="2"/>
        <v>1</v>
      </c>
      <c r="W15" s="275">
        <f t="shared" si="5"/>
        <v>1</v>
      </c>
      <c r="X15" s="275">
        <f t="shared" si="5"/>
        <v>1</v>
      </c>
      <c r="Y15" s="276"/>
      <c r="Z15" s="277"/>
      <c r="AA15" s="277">
        <f t="shared" si="4"/>
        <v>3</v>
      </c>
    </row>
    <row r="16" spans="1:27" ht="16.5" customHeight="1" thickBot="1">
      <c r="A16" s="19" t="s">
        <v>39</v>
      </c>
      <c r="B16" s="14">
        <f>COUNTA(B10:B15)</f>
        <v>6</v>
      </c>
      <c r="C16" s="15"/>
      <c r="D16" s="279"/>
      <c r="E16" s="279"/>
      <c r="F16" s="280">
        <f>SUBTOTAL(9,F10:F15)</f>
        <v>4.9998000000000005</v>
      </c>
      <c r="G16" s="281"/>
      <c r="H16" s="281"/>
      <c r="I16" s="281"/>
      <c r="J16" s="281"/>
      <c r="K16" s="17">
        <f>SUM(K10:K14)</f>
        <v>169.99319999999997</v>
      </c>
      <c r="L16" s="282">
        <f>SUM(L10:L15)</f>
        <v>207</v>
      </c>
      <c r="M16" s="18">
        <f>SUM(M10:M14)</f>
        <v>0</v>
      </c>
      <c r="N16" s="283"/>
      <c r="O16" s="284">
        <f>SUM(O10:O14)</f>
        <v>0</v>
      </c>
      <c r="P16" s="295"/>
    </row>
    <row r="17" spans="1:12" ht="6.75" customHeight="1">
      <c r="A17" s="19" t="s">
        <v>39</v>
      </c>
      <c r="B17" s="2"/>
      <c r="C17" s="2"/>
      <c r="D17" s="2"/>
      <c r="E17" s="2"/>
      <c r="F17" s="2"/>
      <c r="G17" s="2"/>
      <c r="H17" s="2"/>
      <c r="I17" s="2"/>
      <c r="J17" s="2"/>
      <c r="K17" s="2"/>
      <c r="L17" s="2"/>
    </row>
    <row r="18" spans="1:12">
      <c r="A18" s="19" t="s">
        <v>39</v>
      </c>
      <c r="B18" s="2"/>
      <c r="C18" s="2"/>
      <c r="D18" s="2"/>
      <c r="E18" s="2"/>
      <c r="F18" s="2"/>
      <c r="G18" s="2"/>
      <c r="H18" s="2"/>
      <c r="I18" s="2"/>
      <c r="J18" s="2"/>
      <c r="K18" s="2"/>
      <c r="L18" s="2"/>
    </row>
    <row r="19" spans="1:12">
      <c r="A19" s="19" t="s">
        <v>39</v>
      </c>
      <c r="B19" s="71"/>
      <c r="C19" s="71"/>
      <c r="D19" s="71"/>
      <c r="E19" s="71"/>
      <c r="F19" s="2"/>
      <c r="G19" s="2"/>
      <c r="H19" s="2"/>
    </row>
    <row r="20" spans="1:12" ht="25.5" customHeight="1">
      <c r="A20" s="19" t="s">
        <v>39</v>
      </c>
      <c r="B20" s="72" t="s">
        <v>6</v>
      </c>
      <c r="C20" s="70"/>
      <c r="D20" s="70"/>
      <c r="E20" s="182">
        <f>IF(L16&gt;0,O16/L16,"0")</f>
        <v>0</v>
      </c>
      <c r="F20" s="69"/>
      <c r="G20" s="2"/>
      <c r="H20" s="2"/>
    </row>
    <row r="21" spans="1:12">
      <c r="A21" s="19"/>
      <c r="B21" s="2"/>
      <c r="C21" s="2"/>
      <c r="D21" s="2"/>
      <c r="E21" s="2"/>
      <c r="F21" s="2"/>
      <c r="G21" s="2"/>
      <c r="H21" s="2"/>
      <c r="I21" s="2"/>
      <c r="J21" s="2"/>
      <c r="K21" s="2"/>
      <c r="L21" s="2"/>
    </row>
    <row r="24" spans="1:12" ht="57" customHeight="1">
      <c r="B24" s="340" t="s">
        <v>95</v>
      </c>
      <c r="C24" s="340"/>
      <c r="D24" s="340"/>
      <c r="E24" s="182">
        <f>(E20+'SERVIZIO FINANZIARIO E TRIBUTI'!E19)/2</f>
        <v>0</v>
      </c>
    </row>
    <row r="25" spans="1:12">
      <c r="E25" s="73"/>
    </row>
  </sheetData>
  <autoFilter ref="A9:AB20">
    <filterColumn colId="0">
      <customFilters and="1">
        <customFilter operator="notEqual" val=" "/>
      </customFilters>
    </filterColumn>
  </autoFilter>
  <mergeCells count="3">
    <mergeCell ref="U8:Y8"/>
    <mergeCell ref="G7:O7"/>
    <mergeCell ref="B24:D24"/>
  </mergeCells>
  <phoneticPr fontId="0" type="noConversion"/>
  <conditionalFormatting sqref="C11:C14">
    <cfRule type="cellIs" dxfId="24" priority="7" stopIfTrue="1" operator="notEqual">
      <formula>0</formula>
    </cfRule>
  </conditionalFormatting>
  <conditionalFormatting sqref="C13">
    <cfRule type="cellIs" dxfId="23" priority="6" stopIfTrue="1" operator="notEqual">
      <formula>0</formula>
    </cfRule>
  </conditionalFormatting>
  <conditionalFormatting sqref="C14">
    <cfRule type="cellIs" dxfId="22" priority="3" stopIfTrue="1" operator="notEqual">
      <formula>0</formula>
    </cfRule>
  </conditionalFormatting>
  <printOptions horizontalCentered="1"/>
  <pageMargins left="0.17" right="0.13" top="0.31" bottom="0.19685039370078741" header="0.37" footer="0.51181102362204722"/>
  <pageSetup paperSize="9" scale="52" fitToHeight="10" orientation="landscape" r:id="rId1"/>
  <headerFooter alignWithMargins="0"/>
  <rowBreaks count="1" manualBreakCount="1">
    <brk id="11" min="1" max="15" man="1"/>
  </rowBreaks>
  <legacyDrawing r:id="rId2"/>
</worksheet>
</file>

<file path=xl/worksheets/sheet8.xml><?xml version="1.0" encoding="utf-8"?>
<worksheet xmlns="http://schemas.openxmlformats.org/spreadsheetml/2006/main" xmlns:r="http://schemas.openxmlformats.org/officeDocument/2006/relationships">
  <sheetPr codeName="Foglio18" filterMode="1"/>
  <dimension ref="A1:AA25"/>
  <sheetViews>
    <sheetView view="pageBreakPreview" zoomScale="60" zoomScaleNormal="80" workbookViewId="0">
      <pane ySplit="9" topLeftCell="A10" activePane="bottomLeft" state="frozen"/>
      <selection activeCell="C8" sqref="C8"/>
      <selection pane="bottomLeft" activeCell="L16" sqref="L16"/>
    </sheetView>
  </sheetViews>
  <sheetFormatPr defaultRowHeight="12.75"/>
  <cols>
    <col min="1" max="1" width="0.140625" style="21" customWidth="1"/>
    <col min="2" max="2" width="57.140625" style="51" customWidth="1"/>
    <col min="3" max="3" width="12.7109375" style="51" customWidth="1"/>
    <col min="4" max="4" width="43.42578125" style="51" customWidth="1"/>
    <col min="5" max="5" width="37.7109375" style="51" customWidth="1"/>
    <col min="6" max="6" width="9" style="51" customWidth="1"/>
    <col min="7" max="8" width="7.5703125" style="51" customWidth="1"/>
    <col min="9" max="10" width="8" style="51" customWidth="1"/>
    <col min="11" max="11" width="0" style="51" hidden="1" customWidth="1"/>
    <col min="12" max="12" width="9.140625" style="51"/>
    <col min="13" max="13" width="15.7109375" style="51" hidden="1" customWidth="1"/>
    <col min="14" max="14" width="11.5703125" style="51" customWidth="1"/>
    <col min="15" max="15" width="9.140625" style="51"/>
    <col min="16" max="16" width="45.7109375" style="51" customWidth="1"/>
    <col min="17" max="20" width="9.140625" style="51"/>
    <col min="21" max="22" width="2.7109375" style="51" hidden="1" customWidth="1"/>
    <col min="23" max="23" width="2.5703125" style="51" hidden="1" customWidth="1"/>
    <col min="24" max="24" width="2.42578125" style="51" hidden="1" customWidth="1"/>
    <col min="25" max="25" width="5.140625" style="51" hidden="1" customWidth="1"/>
    <col min="26" max="26" width="7" style="51" hidden="1" customWidth="1"/>
    <col min="27" max="27" width="7.7109375" style="51" hidden="1" customWidth="1"/>
    <col min="28" max="16384" width="9.140625" style="51"/>
  </cols>
  <sheetData>
    <row r="1" spans="1:27" s="26" customFormat="1" ht="15" thickBot="1">
      <c r="A1" s="22"/>
      <c r="B1" s="31" t="s">
        <v>7</v>
      </c>
      <c r="C1" s="23"/>
      <c r="E1" s="24" t="s">
        <v>8</v>
      </c>
      <c r="F1" s="25"/>
      <c r="G1" s="23"/>
      <c r="H1" s="23"/>
      <c r="I1" s="23"/>
      <c r="J1" s="23"/>
      <c r="K1" s="23"/>
      <c r="L1" s="23"/>
    </row>
    <row r="2" spans="1:27" s="26" customFormat="1" ht="15" thickBot="1">
      <c r="A2" s="22"/>
      <c r="B2" s="63" t="str">
        <f>PROG!C20</f>
        <v>SERVIZIO EDILIZIA PRIVATA</v>
      </c>
      <c r="C2" s="23"/>
      <c r="E2" s="24" t="s">
        <v>9</v>
      </c>
      <c r="F2" s="27">
        <f>IF(K16&gt;0,F1/K16,0)</f>
        <v>0</v>
      </c>
      <c r="G2" s="23"/>
      <c r="H2" s="23"/>
      <c r="I2" s="23"/>
      <c r="J2" s="23"/>
      <c r="K2" s="23"/>
      <c r="L2" s="23"/>
    </row>
    <row r="3" spans="1:27" s="26" customFormat="1" ht="15" thickBot="1">
      <c r="A3" s="22"/>
      <c r="B3" s="31" t="s">
        <v>18</v>
      </c>
      <c r="C3" s="23"/>
      <c r="D3" s="28"/>
      <c r="E3" s="29"/>
      <c r="F3" s="23"/>
      <c r="G3" s="23"/>
      <c r="H3" s="23"/>
      <c r="I3" s="23"/>
      <c r="J3" s="23"/>
      <c r="K3" s="23"/>
      <c r="L3" s="23"/>
    </row>
    <row r="4" spans="1:27" s="26" customFormat="1" ht="15" thickBot="1">
      <c r="A4" s="22"/>
      <c r="B4" s="63" t="str">
        <f>PROG!E20</f>
        <v>DOTT. MARENGO MASSIMO</v>
      </c>
      <c r="C4" s="30"/>
      <c r="D4" s="28"/>
      <c r="E4" s="29"/>
      <c r="F4" s="23"/>
      <c r="G4" s="23"/>
      <c r="H4" s="23"/>
      <c r="I4" s="23"/>
      <c r="J4" s="23"/>
      <c r="K4" s="23"/>
      <c r="L4" s="23"/>
      <c r="U4" s="26" t="s">
        <v>52</v>
      </c>
      <c r="V4" s="26" t="s">
        <v>53</v>
      </c>
      <c r="W4" s="26" t="s">
        <v>54</v>
      </c>
    </row>
    <row r="5" spans="1:27" s="26" customFormat="1" ht="15" thickBot="1">
      <c r="A5" s="22"/>
      <c r="B5" s="31" t="str">
        <f>"CATEGORIA:                          "&amp;PROG!G14</f>
        <v>CATEGORIA:                          D1</v>
      </c>
      <c r="C5" s="30"/>
      <c r="D5" s="28"/>
      <c r="E5" s="29"/>
      <c r="F5" s="23"/>
      <c r="G5" s="23"/>
      <c r="H5" s="23"/>
      <c r="I5" s="23"/>
      <c r="J5" s="23"/>
      <c r="K5" s="23"/>
      <c r="L5" s="23"/>
      <c r="U5" s="26">
        <v>5</v>
      </c>
      <c r="V5" s="26">
        <v>3</v>
      </c>
      <c r="W5" s="26">
        <v>1</v>
      </c>
    </row>
    <row r="6" spans="1:27" ht="3.75" customHeight="1" thickBot="1">
      <c r="A6" s="19"/>
      <c r="B6" s="7"/>
      <c r="C6" s="2"/>
      <c r="D6" s="8"/>
      <c r="E6" s="9"/>
      <c r="F6" s="2"/>
      <c r="G6" s="2"/>
      <c r="H6" s="2"/>
      <c r="I6" s="2"/>
      <c r="J6" s="2"/>
      <c r="K6" s="2"/>
      <c r="L6" s="2"/>
    </row>
    <row r="7" spans="1:27" ht="18" customHeight="1" thickBot="1">
      <c r="A7" s="19"/>
      <c r="B7" s="211" t="s">
        <v>11</v>
      </c>
      <c r="C7" s="59"/>
      <c r="D7" s="59"/>
      <c r="E7" s="59"/>
      <c r="F7" s="60"/>
      <c r="G7" s="336" t="s">
        <v>248</v>
      </c>
      <c r="H7" s="337"/>
      <c r="I7" s="337"/>
      <c r="J7" s="337"/>
      <c r="K7" s="337"/>
      <c r="L7" s="337"/>
      <c r="M7" s="337"/>
      <c r="N7" s="337"/>
      <c r="O7" s="338"/>
    </row>
    <row r="8" spans="1:27" ht="123.75" customHeight="1">
      <c r="A8" s="19">
        <f>COUNTA(B10:B12)</f>
        <v>3</v>
      </c>
      <c r="B8" s="55" t="s">
        <v>2</v>
      </c>
      <c r="C8" s="210" t="s">
        <v>97</v>
      </c>
      <c r="D8" s="10" t="s">
        <v>47</v>
      </c>
      <c r="E8" s="106" t="s">
        <v>48</v>
      </c>
      <c r="F8" s="168" t="s">
        <v>74</v>
      </c>
      <c r="G8" s="169" t="s">
        <v>75</v>
      </c>
      <c r="H8" s="169" t="s">
        <v>46</v>
      </c>
      <c r="I8" s="169" t="s">
        <v>76</v>
      </c>
      <c r="J8" s="169" t="s">
        <v>77</v>
      </c>
      <c r="K8" s="213" t="s">
        <v>45</v>
      </c>
      <c r="L8" s="214" t="s">
        <v>49</v>
      </c>
      <c r="M8" s="215" t="s">
        <v>10</v>
      </c>
      <c r="N8" s="216" t="s">
        <v>80</v>
      </c>
      <c r="O8" s="217" t="s">
        <v>5</v>
      </c>
      <c r="P8" s="55" t="s">
        <v>82</v>
      </c>
      <c r="U8" s="335" t="s">
        <v>1</v>
      </c>
      <c r="V8" s="335"/>
      <c r="W8" s="335"/>
      <c r="X8" s="335"/>
      <c r="Y8" s="335"/>
      <c r="Z8" s="1" t="s">
        <v>45</v>
      </c>
      <c r="AA8" s="1" t="s">
        <v>0</v>
      </c>
    </row>
    <row r="9" spans="1:27">
      <c r="A9" s="19" t="e">
        <f>MAX(A10:A13)</f>
        <v>#REF!</v>
      </c>
      <c r="B9" s="61"/>
      <c r="C9" s="62"/>
      <c r="D9" s="4"/>
      <c r="E9" s="4"/>
      <c r="F9" s="4"/>
      <c r="G9" s="5"/>
      <c r="H9" s="5"/>
      <c r="I9" s="5"/>
      <c r="J9" s="58"/>
      <c r="K9" s="6" t="s">
        <v>4</v>
      </c>
      <c r="L9" s="57" t="s">
        <v>4</v>
      </c>
      <c r="M9" s="12"/>
      <c r="N9" s="52" t="s">
        <v>3</v>
      </c>
      <c r="O9" s="53"/>
      <c r="P9" s="56"/>
    </row>
    <row r="10" spans="1:27" ht="99.6" customHeight="1">
      <c r="A10" s="20" t="str">
        <f>IF(B10&lt;&gt;0,$B$2,"")</f>
        <v>SERVIZIO EDILIZIA PRIVATA</v>
      </c>
      <c r="B10" s="272" t="s">
        <v>306</v>
      </c>
      <c r="C10" s="55" t="s">
        <v>99</v>
      </c>
      <c r="D10" s="311" t="s">
        <v>312</v>
      </c>
      <c r="E10" s="311" t="s">
        <v>315</v>
      </c>
      <c r="F10" s="241">
        <v>0.5</v>
      </c>
      <c r="G10" s="11" t="s">
        <v>53</v>
      </c>
      <c r="H10" s="11" t="s">
        <v>53</v>
      </c>
      <c r="I10" s="11" t="s">
        <v>53</v>
      </c>
      <c r="J10" s="11" t="s">
        <v>53</v>
      </c>
      <c r="K10" s="3">
        <f>Z10</f>
        <v>27</v>
      </c>
      <c r="L10" s="3">
        <f t="shared" ref="L10:L15" si="0">$AA10</f>
        <v>54</v>
      </c>
      <c r="M10" s="13">
        <f>K10*$F$2</f>
        <v>0</v>
      </c>
      <c r="N10" s="64"/>
      <c r="O10" s="65">
        <f>(N10*L10)/100</f>
        <v>0</v>
      </c>
      <c r="P10" s="3"/>
      <c r="U10" s="109">
        <f t="shared" ref="U10:U15" si="1">IF(G10="A",5,(IF(G10="M",3,(IF(G10="B",1,"")))))</f>
        <v>3</v>
      </c>
      <c r="V10" s="109">
        <f t="shared" ref="V10:V15" si="2">IF(H10="A",3,(IF(H10="M",2,IF(H10="b",1,""))))</f>
        <v>2</v>
      </c>
      <c r="W10" s="109">
        <f t="shared" ref="W10:X13" si="3">IF(I10="A",5,(IF(I10="M",3,IF(I10="B",1,""))))</f>
        <v>3</v>
      </c>
      <c r="X10" s="109">
        <f t="shared" si="3"/>
        <v>3</v>
      </c>
      <c r="Y10" s="202">
        <f t="shared" ref="Y10:Y15" si="4">F10</f>
        <v>0.5</v>
      </c>
      <c r="Z10" s="54">
        <f t="shared" ref="Z10:Z15" si="5">PRODUCT(U10:Y10)</f>
        <v>27</v>
      </c>
      <c r="AA10" s="54">
        <f t="shared" ref="AA10:AA15" si="6">PRODUCT(U10:X10)</f>
        <v>54</v>
      </c>
    </row>
    <row r="11" spans="1:27" ht="168" customHeight="1">
      <c r="A11" s="20" t="str">
        <f>IF(B11&lt;&gt;0,$B$2,"")</f>
        <v>SERVIZIO EDILIZIA PRIVATA</v>
      </c>
      <c r="B11" s="272" t="s">
        <v>309</v>
      </c>
      <c r="C11" s="55" t="s">
        <v>53</v>
      </c>
      <c r="D11" s="311" t="s">
        <v>313</v>
      </c>
      <c r="E11" s="49" t="s">
        <v>314</v>
      </c>
      <c r="F11" s="241">
        <v>0.5</v>
      </c>
      <c r="G11" s="11" t="s">
        <v>53</v>
      </c>
      <c r="H11" s="11" t="s">
        <v>53</v>
      </c>
      <c r="I11" s="11" t="s">
        <v>53</v>
      </c>
      <c r="J11" s="11" t="s">
        <v>54</v>
      </c>
      <c r="K11" s="3">
        <f>Z11</f>
        <v>9</v>
      </c>
      <c r="L11" s="3">
        <f t="shared" si="0"/>
        <v>18</v>
      </c>
      <c r="M11" s="13">
        <f>K11*$F$2</f>
        <v>0</v>
      </c>
      <c r="N11" s="66"/>
      <c r="O11" s="65">
        <f>(N11*L11)/100</f>
        <v>0</v>
      </c>
      <c r="P11" s="3"/>
      <c r="U11" s="109">
        <f t="shared" si="1"/>
        <v>3</v>
      </c>
      <c r="V11" s="109">
        <f t="shared" si="2"/>
        <v>2</v>
      </c>
      <c r="W11" s="109">
        <f t="shared" si="3"/>
        <v>3</v>
      </c>
      <c r="X11" s="109">
        <f t="shared" si="3"/>
        <v>1</v>
      </c>
      <c r="Y11" s="202">
        <f t="shared" si="4"/>
        <v>0.5</v>
      </c>
      <c r="Z11" s="54">
        <f t="shared" si="5"/>
        <v>9</v>
      </c>
      <c r="AA11" s="54">
        <f t="shared" si="6"/>
        <v>18</v>
      </c>
    </row>
    <row r="12" spans="1:27" ht="163.15" customHeight="1">
      <c r="A12" s="20" t="str">
        <f>IF(B12&lt;&gt;0,$B$2,"")</f>
        <v>SERVIZIO EDILIZIA PRIVATA</v>
      </c>
      <c r="B12" s="272" t="s">
        <v>307</v>
      </c>
      <c r="C12" s="55" t="s">
        <v>53</v>
      </c>
      <c r="D12" s="311" t="s">
        <v>317</v>
      </c>
      <c r="E12" s="49" t="s">
        <v>316</v>
      </c>
      <c r="F12" s="241">
        <v>0.5</v>
      </c>
      <c r="G12" s="11" t="s">
        <v>53</v>
      </c>
      <c r="H12" s="11" t="s">
        <v>53</v>
      </c>
      <c r="I12" s="11" t="s">
        <v>53</v>
      </c>
      <c r="J12" s="11" t="s">
        <v>53</v>
      </c>
      <c r="K12" s="3">
        <f>Z12</f>
        <v>27</v>
      </c>
      <c r="L12" s="3">
        <f t="shared" si="0"/>
        <v>54</v>
      </c>
      <c r="M12" s="13">
        <f>K12*$F$2</f>
        <v>0</v>
      </c>
      <c r="N12" s="66"/>
      <c r="O12" s="65">
        <f>(N12*L12)/100</f>
        <v>0</v>
      </c>
      <c r="P12" s="3"/>
      <c r="U12" s="109">
        <f t="shared" si="1"/>
        <v>3</v>
      </c>
      <c r="V12" s="109">
        <f t="shared" si="2"/>
        <v>2</v>
      </c>
      <c r="W12" s="109">
        <f t="shared" si="3"/>
        <v>3</v>
      </c>
      <c r="X12" s="109">
        <f t="shared" si="3"/>
        <v>3</v>
      </c>
      <c r="Y12" s="202">
        <f t="shared" si="4"/>
        <v>0.5</v>
      </c>
      <c r="Z12" s="54">
        <f t="shared" si="5"/>
        <v>27</v>
      </c>
      <c r="AA12" s="54">
        <f t="shared" si="6"/>
        <v>54</v>
      </c>
    </row>
    <row r="13" spans="1:27" ht="176.45" customHeight="1">
      <c r="A13" s="20" t="e">
        <f>IF(#REF!&lt;&gt;0,$B$2,"")</f>
        <v>#REF!</v>
      </c>
      <c r="B13" s="272" t="s">
        <v>308</v>
      </c>
      <c r="C13" s="55" t="s">
        <v>104</v>
      </c>
      <c r="D13" s="311" t="s">
        <v>319</v>
      </c>
      <c r="E13" s="49" t="s">
        <v>318</v>
      </c>
      <c r="F13" s="241">
        <v>0.5</v>
      </c>
      <c r="G13" s="11" t="s">
        <v>53</v>
      </c>
      <c r="H13" s="11" t="s">
        <v>53</v>
      </c>
      <c r="I13" s="11" t="s">
        <v>53</v>
      </c>
      <c r="J13" s="11" t="s">
        <v>53</v>
      </c>
      <c r="K13" s="3">
        <f>Z13</f>
        <v>27</v>
      </c>
      <c r="L13" s="55">
        <f t="shared" si="0"/>
        <v>54</v>
      </c>
      <c r="M13" s="13">
        <f>K13*$F$2</f>
        <v>0</v>
      </c>
      <c r="N13" s="287"/>
      <c r="O13" s="65">
        <f>(N13*L13)/100</f>
        <v>0</v>
      </c>
      <c r="P13" s="55"/>
      <c r="U13" s="109">
        <f t="shared" si="1"/>
        <v>3</v>
      </c>
      <c r="V13" s="109">
        <f t="shared" si="2"/>
        <v>2</v>
      </c>
      <c r="W13" s="109">
        <f t="shared" si="3"/>
        <v>3</v>
      </c>
      <c r="X13" s="109">
        <f t="shared" si="3"/>
        <v>3</v>
      </c>
      <c r="Y13" s="202">
        <f t="shared" si="4"/>
        <v>0.5</v>
      </c>
      <c r="Z13" s="54">
        <f t="shared" si="5"/>
        <v>27</v>
      </c>
      <c r="AA13" s="54">
        <f t="shared" si="6"/>
        <v>54</v>
      </c>
    </row>
    <row r="14" spans="1:27" ht="165.75">
      <c r="B14" s="309" t="s">
        <v>308</v>
      </c>
      <c r="C14" s="55" t="s">
        <v>104</v>
      </c>
      <c r="D14" s="311" t="s">
        <v>321</v>
      </c>
      <c r="E14" s="49" t="s">
        <v>320</v>
      </c>
      <c r="F14" s="241">
        <v>0.5</v>
      </c>
      <c r="G14" s="11" t="s">
        <v>53</v>
      </c>
      <c r="H14" s="11" t="s">
        <v>53</v>
      </c>
      <c r="I14" s="11" t="s">
        <v>53</v>
      </c>
      <c r="J14" s="11" t="s">
        <v>53</v>
      </c>
      <c r="L14" s="55">
        <f t="shared" si="0"/>
        <v>54</v>
      </c>
      <c r="N14" s="308"/>
      <c r="O14" s="65">
        <f>(N14*L14)/100</f>
        <v>0</v>
      </c>
      <c r="P14" s="55"/>
      <c r="U14" s="109">
        <f t="shared" si="1"/>
        <v>3</v>
      </c>
      <c r="V14" s="109">
        <f t="shared" si="2"/>
        <v>2</v>
      </c>
      <c r="W14" s="109">
        <f>IF(I14="A",5,(IF(I14="M",3,IF(I14="B",1,""))))</f>
        <v>3</v>
      </c>
      <c r="X14" s="109">
        <f>IF(J14="A",5,(IF(J14="M",3,IF(J14="B",1,""))))</f>
        <v>3</v>
      </c>
      <c r="Y14" s="202">
        <f t="shared" si="4"/>
        <v>0.5</v>
      </c>
      <c r="Z14" s="54">
        <f t="shared" si="5"/>
        <v>27</v>
      </c>
      <c r="AA14" s="54">
        <f t="shared" si="6"/>
        <v>54</v>
      </c>
    </row>
    <row r="15" spans="1:27" ht="102.75" thickBot="1">
      <c r="B15" s="309" t="s">
        <v>310</v>
      </c>
      <c r="C15" s="55"/>
      <c r="D15" s="311" t="s">
        <v>323</v>
      </c>
      <c r="E15" s="272" t="s">
        <v>322</v>
      </c>
      <c r="F15" s="241">
        <v>0.5</v>
      </c>
      <c r="G15" s="11" t="s">
        <v>52</v>
      </c>
      <c r="H15" s="11" t="s">
        <v>52</v>
      </c>
      <c r="I15" s="11" t="s">
        <v>53</v>
      </c>
      <c r="J15" s="11" t="s">
        <v>53</v>
      </c>
      <c r="L15" s="55">
        <f t="shared" si="0"/>
        <v>135</v>
      </c>
      <c r="N15" s="308"/>
      <c r="O15" s="65"/>
      <c r="P15" s="55"/>
      <c r="U15" s="109">
        <f t="shared" si="1"/>
        <v>5</v>
      </c>
      <c r="V15" s="109">
        <f t="shared" si="2"/>
        <v>3</v>
      </c>
      <c r="W15" s="109">
        <f>IF(I15="A",5,(IF(I15="M",3,IF(I15="B",1,""))))</f>
        <v>3</v>
      </c>
      <c r="X15" s="109">
        <f>IF(J15="A",5,(IF(J15="M",3,IF(J15="B",1,""))))</f>
        <v>3</v>
      </c>
      <c r="Y15" s="202">
        <f t="shared" si="4"/>
        <v>0.5</v>
      </c>
      <c r="Z15" s="54">
        <f t="shared" si="5"/>
        <v>67.5</v>
      </c>
      <c r="AA15" s="54">
        <f t="shared" si="6"/>
        <v>135</v>
      </c>
    </row>
    <row r="16" spans="1:27" ht="16.5" customHeight="1" thickBot="1">
      <c r="A16" s="19" t="s">
        <v>39</v>
      </c>
      <c r="B16" s="278">
        <f>COUNTA(B10:B15)</f>
        <v>6</v>
      </c>
      <c r="C16" s="279"/>
      <c r="D16" s="310"/>
      <c r="E16" s="279"/>
      <c r="F16" s="280">
        <f>SUM(F10:F15)</f>
        <v>3</v>
      </c>
      <c r="G16" s="281"/>
      <c r="H16" s="281"/>
      <c r="I16" s="281"/>
      <c r="J16" s="281"/>
      <c r="K16" s="17">
        <f>SUM(K10:K13)</f>
        <v>90</v>
      </c>
      <c r="L16" s="282">
        <f>SUM(L10:L15)</f>
        <v>369</v>
      </c>
      <c r="M16" s="18">
        <f>SUM(M10:M13)</f>
        <v>0</v>
      </c>
      <c r="N16" s="283"/>
      <c r="O16" s="284">
        <f>SUM(O10:O13)</f>
        <v>0</v>
      </c>
      <c r="P16" s="285"/>
    </row>
    <row r="17" spans="1:12" ht="15" customHeight="1">
      <c r="A17" s="19" t="s">
        <v>39</v>
      </c>
      <c r="B17" s="2"/>
      <c r="C17" s="2"/>
      <c r="D17" s="310"/>
      <c r="E17" s="2"/>
      <c r="F17" s="2"/>
      <c r="G17" s="2"/>
      <c r="H17" s="2"/>
      <c r="I17" s="2"/>
      <c r="J17" s="2"/>
      <c r="K17" s="2"/>
      <c r="L17" s="2"/>
    </row>
    <row r="18" spans="1:12">
      <c r="A18" s="19" t="s">
        <v>39</v>
      </c>
      <c r="B18" s="2"/>
      <c r="C18" s="2"/>
      <c r="D18" s="2"/>
      <c r="E18" s="2"/>
      <c r="F18" s="2"/>
      <c r="G18" s="2"/>
      <c r="H18" s="2"/>
      <c r="I18" s="2"/>
      <c r="J18" s="2"/>
      <c r="K18" s="2"/>
      <c r="L18" s="2"/>
    </row>
    <row r="19" spans="1:12">
      <c r="A19" s="19" t="s">
        <v>39</v>
      </c>
      <c r="B19" s="71"/>
      <c r="C19" s="71"/>
      <c r="D19" s="71"/>
      <c r="E19" s="71"/>
      <c r="F19" s="2"/>
      <c r="G19" s="2"/>
      <c r="H19" s="2"/>
    </row>
    <row r="20" spans="1:12" ht="25.5" customHeight="1">
      <c r="A20" s="19" t="s">
        <v>39</v>
      </c>
      <c r="B20" s="72" t="s">
        <v>6</v>
      </c>
      <c r="C20" s="70"/>
      <c r="D20" s="70"/>
      <c r="E20" s="182">
        <f>IF(L16&gt;0,O16/L16,"0")</f>
        <v>0</v>
      </c>
      <c r="F20" s="69"/>
      <c r="G20" s="2"/>
      <c r="H20" s="2"/>
    </row>
    <row r="21" spans="1:12">
      <c r="A21" s="19"/>
      <c r="B21" s="2"/>
      <c r="C21" s="2"/>
      <c r="D21" s="2"/>
      <c r="E21" s="2"/>
      <c r="F21" s="2"/>
      <c r="G21" s="2"/>
      <c r="H21" s="2"/>
      <c r="I21" s="2"/>
      <c r="J21" s="2"/>
      <c r="K21" s="2"/>
      <c r="L21" s="2"/>
    </row>
    <row r="25" spans="1:12">
      <c r="E25" s="73"/>
    </row>
  </sheetData>
  <autoFilter ref="A9:AA13">
    <filterColumn colId="0">
      <customFilters and="1">
        <customFilter operator="notEqual" val=" "/>
      </customFilters>
    </filterColumn>
  </autoFilter>
  <mergeCells count="2">
    <mergeCell ref="U8:Y8"/>
    <mergeCell ref="G7:O7"/>
  </mergeCells>
  <phoneticPr fontId="0" type="noConversion"/>
  <hyperlinks>
    <hyperlink ref="D11" r:id="rId1" tooltip="Piano regolatore generale" display="https://it.wikipedia.org/wiki/Piano_regolatore_generale"/>
    <hyperlink ref="D12" location="_edn1" display="_edn1"/>
  </hyperlinks>
  <printOptions horizontalCentered="1"/>
  <pageMargins left="0.17" right="0.13" top="0.31" bottom="0.19685039370078741" header="0.37" footer="0.51181102362204722"/>
  <pageSetup paperSize="9" scale="54" fitToHeight="10" orientation="landscape" r:id="rId2"/>
  <headerFooter alignWithMargins="0"/>
  <rowBreaks count="1" manualBreakCount="1">
    <brk id="12" min="1" max="15" man="1"/>
  </rowBreaks>
  <legacyDrawing r:id="rId3"/>
</worksheet>
</file>

<file path=xl/worksheets/sheet9.xml><?xml version="1.0" encoding="utf-8"?>
<worksheet xmlns="http://schemas.openxmlformats.org/spreadsheetml/2006/main" xmlns:r="http://schemas.openxmlformats.org/officeDocument/2006/relationships">
  <sheetPr codeName="Foglio19" filterMode="1"/>
  <dimension ref="A1:AA36"/>
  <sheetViews>
    <sheetView view="pageBreakPreview" zoomScale="60" zoomScaleNormal="80" workbookViewId="0">
      <pane ySplit="9" topLeftCell="A10" activePane="bottomLeft" state="frozen"/>
      <selection activeCell="C8" sqref="C8"/>
      <selection pane="bottomLeft" activeCell="L27" sqref="L27"/>
    </sheetView>
  </sheetViews>
  <sheetFormatPr defaultRowHeight="12.75"/>
  <cols>
    <col min="1" max="1" width="0.140625" style="21" customWidth="1"/>
    <col min="2" max="2" width="57.140625" style="51" customWidth="1"/>
    <col min="3" max="3" width="13" style="51" customWidth="1"/>
    <col min="4" max="4" width="43.42578125" style="51" customWidth="1"/>
    <col min="5" max="5" width="37.7109375" style="51" customWidth="1"/>
    <col min="6" max="6" width="8.7109375" style="51" bestFit="1" customWidth="1"/>
    <col min="7" max="8" width="7.5703125" style="51" customWidth="1"/>
    <col min="9" max="10" width="8" style="51" customWidth="1"/>
    <col min="11" max="11" width="0" style="51" hidden="1" customWidth="1"/>
    <col min="12" max="12" width="9.140625" style="51"/>
    <col min="13" max="13" width="15.7109375" style="51" hidden="1" customWidth="1"/>
    <col min="14" max="14" width="11.5703125" style="51" customWidth="1"/>
    <col min="15" max="15" width="9.140625" style="51"/>
    <col min="16" max="16" width="45.7109375" style="51" customWidth="1"/>
    <col min="17" max="19" width="9.140625" style="51"/>
    <col min="20" max="20" width="0" style="51" hidden="1" customWidth="1"/>
    <col min="21" max="21" width="2.42578125" style="51" hidden="1" customWidth="1"/>
    <col min="22" max="22" width="2.85546875" style="51" hidden="1" customWidth="1"/>
    <col min="23" max="23" width="2.7109375" style="51" hidden="1" customWidth="1"/>
    <col min="24" max="24" width="2.28515625" style="51" hidden="1" customWidth="1"/>
    <col min="25" max="25" width="5" style="51" hidden="1" customWidth="1"/>
    <col min="26" max="26" width="7.7109375" style="51" hidden="1" customWidth="1"/>
    <col min="27" max="27" width="6.28515625" style="51" hidden="1" customWidth="1"/>
    <col min="28" max="29" width="0" style="51" hidden="1" customWidth="1"/>
    <col min="30" max="16384" width="9.140625" style="51"/>
  </cols>
  <sheetData>
    <row r="1" spans="1:27" s="26" customFormat="1" ht="15" thickBot="1">
      <c r="A1" s="22"/>
      <c r="B1" s="31" t="s">
        <v>7</v>
      </c>
      <c r="C1" s="23"/>
      <c r="E1" s="24" t="s">
        <v>8</v>
      </c>
      <c r="F1" s="25"/>
      <c r="G1" s="23"/>
      <c r="H1" s="23"/>
      <c r="I1" s="23"/>
      <c r="J1" s="23"/>
      <c r="K1" s="23"/>
      <c r="L1" s="23"/>
    </row>
    <row r="2" spans="1:27" s="26" customFormat="1" ht="15" thickBot="1">
      <c r="A2" s="22"/>
      <c r="B2" s="63" t="str">
        <f>PROG!C21</f>
        <v>SERVIZIO LAVORI PUBBLICI</v>
      </c>
      <c r="C2" s="23"/>
      <c r="E2" s="24" t="s">
        <v>9</v>
      </c>
      <c r="F2" s="27">
        <f>IF(K27&gt;0,F1/K27,0)</f>
        <v>0</v>
      </c>
      <c r="G2" s="23"/>
      <c r="H2" s="23"/>
      <c r="I2" s="23"/>
      <c r="J2" s="23"/>
      <c r="K2" s="23"/>
      <c r="L2" s="23"/>
    </row>
    <row r="3" spans="1:27" s="26" customFormat="1" ht="15" thickBot="1">
      <c r="A3" s="22"/>
      <c r="B3" s="31" t="s">
        <v>18</v>
      </c>
      <c r="C3" s="23"/>
      <c r="D3" s="28"/>
      <c r="E3" s="29"/>
      <c r="F3" s="23"/>
      <c r="G3" s="23"/>
      <c r="H3" s="23"/>
      <c r="I3" s="23"/>
      <c r="J3" s="23"/>
      <c r="K3" s="23"/>
      <c r="L3" s="23"/>
    </row>
    <row r="4" spans="1:27" s="26" customFormat="1" ht="15" thickBot="1">
      <c r="A4" s="22"/>
      <c r="B4" s="63" t="str">
        <f>PROG!E21</f>
        <v>GEOM. BORRA GIOVANNI</v>
      </c>
      <c r="C4" s="30"/>
      <c r="D4" s="28"/>
      <c r="E4" s="29"/>
      <c r="F4" s="23"/>
      <c r="G4" s="23"/>
      <c r="H4" s="23"/>
      <c r="I4" s="23"/>
      <c r="J4" s="23"/>
      <c r="K4" s="23"/>
      <c r="L4" s="23"/>
      <c r="U4" s="26" t="s">
        <v>52</v>
      </c>
      <c r="V4" s="26" t="s">
        <v>53</v>
      </c>
      <c r="W4" s="26" t="s">
        <v>54</v>
      </c>
    </row>
    <row r="5" spans="1:27" s="26" customFormat="1" ht="15" thickBot="1">
      <c r="A5" s="22"/>
      <c r="B5" s="31" t="str">
        <f>"CATEGORIA:                          "&amp;PROG!G14</f>
        <v>CATEGORIA:                          D1</v>
      </c>
      <c r="C5" s="30"/>
      <c r="D5" s="28"/>
      <c r="E5" s="29"/>
      <c r="F5" s="23"/>
      <c r="G5" s="23"/>
      <c r="H5" s="23"/>
      <c r="I5" s="23"/>
      <c r="J5" s="23"/>
      <c r="K5" s="23"/>
      <c r="L5" s="23"/>
      <c r="U5" s="26">
        <v>5</v>
      </c>
      <c r="V5" s="26">
        <v>3</v>
      </c>
      <c r="W5" s="26">
        <v>1</v>
      </c>
    </row>
    <row r="6" spans="1:27" ht="3.75" customHeight="1" thickBot="1">
      <c r="A6" s="19"/>
      <c r="B6" s="7"/>
      <c r="C6" s="2"/>
      <c r="D6" s="8"/>
      <c r="E6" s="9"/>
      <c r="F6" s="2"/>
      <c r="G6" s="2"/>
      <c r="H6" s="2"/>
      <c r="I6" s="2"/>
      <c r="J6" s="2"/>
      <c r="K6" s="2"/>
      <c r="L6" s="2"/>
    </row>
    <row r="7" spans="1:27" ht="18" customHeight="1" thickBot="1">
      <c r="A7" s="19"/>
      <c r="B7" s="211" t="s">
        <v>11</v>
      </c>
      <c r="C7" s="59"/>
      <c r="D7" s="59"/>
      <c r="E7" s="59"/>
      <c r="F7" s="60"/>
      <c r="G7" s="336" t="s">
        <v>248</v>
      </c>
      <c r="H7" s="337"/>
      <c r="I7" s="337"/>
      <c r="J7" s="337"/>
      <c r="K7" s="337"/>
      <c r="L7" s="337"/>
      <c r="M7" s="337"/>
      <c r="N7" s="337"/>
      <c r="O7" s="338"/>
    </row>
    <row r="8" spans="1:27" ht="123.75" customHeight="1">
      <c r="A8" s="19">
        <f>COUNTA(B10:B18)</f>
        <v>7</v>
      </c>
      <c r="B8" s="55" t="s">
        <v>2</v>
      </c>
      <c r="C8" s="210" t="s">
        <v>97</v>
      </c>
      <c r="D8" s="10" t="s">
        <v>47</v>
      </c>
      <c r="E8" s="106" t="s">
        <v>48</v>
      </c>
      <c r="F8" s="168" t="s">
        <v>74</v>
      </c>
      <c r="G8" s="169" t="s">
        <v>75</v>
      </c>
      <c r="H8" s="169" t="s">
        <v>46</v>
      </c>
      <c r="I8" s="169" t="s">
        <v>76</v>
      </c>
      <c r="J8" s="169" t="s">
        <v>77</v>
      </c>
      <c r="K8" s="213" t="s">
        <v>45</v>
      </c>
      <c r="L8" s="214" t="s">
        <v>49</v>
      </c>
      <c r="M8" s="215" t="s">
        <v>10</v>
      </c>
      <c r="N8" s="216" t="s">
        <v>80</v>
      </c>
      <c r="O8" s="217" t="s">
        <v>5</v>
      </c>
      <c r="P8" s="55" t="s">
        <v>82</v>
      </c>
      <c r="U8" s="335" t="s">
        <v>1</v>
      </c>
      <c r="V8" s="335"/>
      <c r="W8" s="335"/>
      <c r="X8" s="335"/>
      <c r="Y8" s="335"/>
      <c r="Z8" s="1" t="s">
        <v>45</v>
      </c>
      <c r="AA8" s="1" t="s">
        <v>0</v>
      </c>
    </row>
    <row r="9" spans="1:27">
      <c r="A9" s="19">
        <f>MAX(A10:A26)</f>
        <v>0</v>
      </c>
      <c r="B9" s="61"/>
      <c r="C9" s="62"/>
      <c r="D9" s="4"/>
      <c r="E9" s="4"/>
      <c r="F9" s="4"/>
      <c r="G9" s="5"/>
      <c r="H9" s="5"/>
      <c r="I9" s="5"/>
      <c r="J9" s="58"/>
      <c r="K9" s="6" t="s">
        <v>4</v>
      </c>
      <c r="L9" s="57" t="s">
        <v>4</v>
      </c>
      <c r="M9" s="12"/>
      <c r="N9" s="52" t="s">
        <v>3</v>
      </c>
      <c r="O9" s="53"/>
      <c r="P9" s="56"/>
    </row>
    <row r="10" spans="1:27" ht="113.25" customHeight="1">
      <c r="A10" s="20" t="str">
        <f t="shared" ref="A10:A15" si="0">IF(B10&lt;&gt;0,$B$2,"")</f>
        <v>SERVIZIO LAVORI PUBBLICI</v>
      </c>
      <c r="B10" s="50" t="s">
        <v>186</v>
      </c>
      <c r="C10" s="55" t="s">
        <v>53</v>
      </c>
      <c r="D10" s="49" t="s">
        <v>191</v>
      </c>
      <c r="E10" s="49" t="s">
        <v>192</v>
      </c>
      <c r="F10" s="241">
        <v>0.58799999999999997</v>
      </c>
      <c r="G10" s="11" t="s">
        <v>52</v>
      </c>
      <c r="H10" s="11" t="s">
        <v>53</v>
      </c>
      <c r="I10" s="11" t="s">
        <v>52</v>
      </c>
      <c r="J10" s="11" t="s">
        <v>53</v>
      </c>
      <c r="K10" s="3">
        <f t="shared" ref="K10:K15" si="1">Z10</f>
        <v>88.199999999999989</v>
      </c>
      <c r="L10" s="3">
        <f t="shared" ref="L10:L26" si="2">$AA10</f>
        <v>150</v>
      </c>
      <c r="M10" s="13">
        <f t="shared" ref="M10:M15" si="3">K10*$F$2</f>
        <v>0</v>
      </c>
      <c r="N10" s="64"/>
      <c r="O10" s="65">
        <f t="shared" ref="O10:O15" si="4">(N10*$K$10)/100</f>
        <v>0</v>
      </c>
      <c r="P10" s="3"/>
      <c r="U10" s="109">
        <f>IF(G10="A",5,(IF(G10="M",3,(IF(G10="B",1,"")))))</f>
        <v>5</v>
      </c>
      <c r="V10" s="109">
        <f>IF(H10="A",3,(IF(H10="M",2,IF(H10="b",1,""))))</f>
        <v>2</v>
      </c>
      <c r="W10" s="109">
        <f t="shared" ref="W10:X14" si="5">IF(I10="A",5,(IF(I10="M",3,IF(I10="B",1,""))))</f>
        <v>5</v>
      </c>
      <c r="X10" s="109">
        <f t="shared" si="5"/>
        <v>3</v>
      </c>
      <c r="Y10" s="202">
        <f>F10</f>
        <v>0.58799999999999997</v>
      </c>
      <c r="Z10" s="54">
        <f>PRODUCT(U10:Y10)</f>
        <v>88.199999999999989</v>
      </c>
      <c r="AA10" s="54">
        <f>PRODUCT(U10:X10)</f>
        <v>150</v>
      </c>
    </row>
    <row r="11" spans="1:27" ht="80.25" customHeight="1">
      <c r="A11" s="20" t="str">
        <f t="shared" si="0"/>
        <v>SERVIZIO LAVORI PUBBLICI</v>
      </c>
      <c r="B11" s="50" t="s">
        <v>185</v>
      </c>
      <c r="C11" s="55" t="s">
        <v>193</v>
      </c>
      <c r="D11" s="49" t="s">
        <v>195</v>
      </c>
      <c r="E11" s="49" t="s">
        <v>194</v>
      </c>
      <c r="F11" s="241">
        <v>0.58799999999999997</v>
      </c>
      <c r="G11" s="11" t="s">
        <v>52</v>
      </c>
      <c r="H11" s="11" t="s">
        <v>53</v>
      </c>
      <c r="I11" s="11" t="s">
        <v>53</v>
      </c>
      <c r="J11" s="11" t="s">
        <v>53</v>
      </c>
      <c r="K11" s="3">
        <f t="shared" si="1"/>
        <v>52.919999999999995</v>
      </c>
      <c r="L11" s="3">
        <f t="shared" si="2"/>
        <v>90</v>
      </c>
      <c r="M11" s="13">
        <f t="shared" si="3"/>
        <v>0</v>
      </c>
      <c r="N11" s="66"/>
      <c r="O11" s="65">
        <f t="shared" si="4"/>
        <v>0</v>
      </c>
      <c r="P11" s="3"/>
      <c r="U11" s="109">
        <f>IF(G11="A",5,(IF(G11="M",3,(IF(G11="B",1,"")))))</f>
        <v>5</v>
      </c>
      <c r="V11" s="109">
        <f>IF(H11="A",3,(IF(H11="M",2,IF(H11="b",1,""))))</f>
        <v>2</v>
      </c>
      <c r="W11" s="109">
        <f t="shared" si="5"/>
        <v>3</v>
      </c>
      <c r="X11" s="109">
        <f t="shared" si="5"/>
        <v>3</v>
      </c>
      <c r="Y11" s="202">
        <f>F11</f>
        <v>0.58799999999999997</v>
      </c>
      <c r="Z11" s="54">
        <f>PRODUCT(U11:Y11)</f>
        <v>52.919999999999995</v>
      </c>
      <c r="AA11" s="54">
        <f>PRODUCT(U11:X11)</f>
        <v>90</v>
      </c>
    </row>
    <row r="12" spans="1:27" ht="80.25" customHeight="1">
      <c r="A12" s="20" t="str">
        <f t="shared" si="0"/>
        <v>SERVIZIO LAVORI PUBBLICI</v>
      </c>
      <c r="B12" s="50" t="s">
        <v>187</v>
      </c>
      <c r="C12" s="55" t="s">
        <v>193</v>
      </c>
      <c r="D12" s="49" t="s">
        <v>196</v>
      </c>
      <c r="E12" s="49" t="s">
        <v>197</v>
      </c>
      <c r="F12" s="241">
        <v>0.58799999999999997</v>
      </c>
      <c r="G12" s="11" t="s">
        <v>52</v>
      </c>
      <c r="H12" s="11" t="s">
        <v>53</v>
      </c>
      <c r="I12" s="11" t="s">
        <v>52</v>
      </c>
      <c r="J12" s="11" t="s">
        <v>53</v>
      </c>
      <c r="K12" s="3">
        <f t="shared" si="1"/>
        <v>88.199999999999989</v>
      </c>
      <c r="L12" s="3">
        <f t="shared" si="2"/>
        <v>150</v>
      </c>
      <c r="M12" s="13">
        <f t="shared" si="3"/>
        <v>0</v>
      </c>
      <c r="N12" s="66"/>
      <c r="O12" s="65">
        <f t="shared" si="4"/>
        <v>0</v>
      </c>
      <c r="P12" s="3"/>
      <c r="U12" s="109">
        <f>IF(G12="A",5,(IF(G12="M",3,(IF(G12="B",1,"")))))</f>
        <v>5</v>
      </c>
      <c r="V12" s="109">
        <f>IF(H12="A",3,(IF(H12="M",2,IF(H12="b",1,""))))</f>
        <v>2</v>
      </c>
      <c r="W12" s="109">
        <f t="shared" si="5"/>
        <v>5</v>
      </c>
      <c r="X12" s="109">
        <f t="shared" si="5"/>
        <v>3</v>
      </c>
      <c r="Y12" s="202">
        <f>F12</f>
        <v>0.58799999999999997</v>
      </c>
      <c r="Z12" s="54">
        <f>PRODUCT(U12:Y12)</f>
        <v>88.199999999999989</v>
      </c>
      <c r="AA12" s="54">
        <f>PRODUCT(U12:X12)</f>
        <v>150</v>
      </c>
    </row>
    <row r="13" spans="1:27" ht="80.25" customHeight="1">
      <c r="A13" s="20" t="str">
        <f t="shared" si="0"/>
        <v>SERVIZIO LAVORI PUBBLICI</v>
      </c>
      <c r="B13" s="50" t="s">
        <v>188</v>
      </c>
      <c r="C13" s="55" t="s">
        <v>99</v>
      </c>
      <c r="D13" s="49" t="s">
        <v>325</v>
      </c>
      <c r="E13" s="49" t="s">
        <v>324</v>
      </c>
      <c r="F13" s="241">
        <v>0.58799999999999997</v>
      </c>
      <c r="G13" s="11" t="s">
        <v>53</v>
      </c>
      <c r="H13" s="11" t="s">
        <v>53</v>
      </c>
      <c r="I13" s="11" t="s">
        <v>53</v>
      </c>
      <c r="J13" s="11" t="s">
        <v>54</v>
      </c>
      <c r="K13" s="3">
        <f t="shared" si="1"/>
        <v>10.584</v>
      </c>
      <c r="L13" s="3">
        <f t="shared" si="2"/>
        <v>18</v>
      </c>
      <c r="M13" s="13">
        <f t="shared" si="3"/>
        <v>0</v>
      </c>
      <c r="N13" s="66"/>
      <c r="O13" s="65">
        <f t="shared" si="4"/>
        <v>0</v>
      </c>
      <c r="P13" s="3"/>
      <c r="U13" s="109">
        <f>IF(G13="A",5,(IF(G13="M",3,(IF(G13="B",1,"")))))</f>
        <v>3</v>
      </c>
      <c r="V13" s="109">
        <f>IF(H13="A",3,(IF(H13="M",2,IF(H13="b",1,""))))</f>
        <v>2</v>
      </c>
      <c r="W13" s="109">
        <f t="shared" si="5"/>
        <v>3</v>
      </c>
      <c r="X13" s="109">
        <f t="shared" si="5"/>
        <v>1</v>
      </c>
      <c r="Y13" s="202">
        <f>F13</f>
        <v>0.58799999999999997</v>
      </c>
      <c r="Z13" s="54">
        <f>PRODUCT(U13:Y13)</f>
        <v>10.584</v>
      </c>
      <c r="AA13" s="54">
        <f>PRODUCT(U13:X13)</f>
        <v>18</v>
      </c>
    </row>
    <row r="14" spans="1:27" ht="89.45" customHeight="1">
      <c r="A14" s="20" t="str">
        <f t="shared" si="0"/>
        <v>SERVIZIO LAVORI PUBBLICI</v>
      </c>
      <c r="B14" s="50" t="s">
        <v>251</v>
      </c>
      <c r="C14" s="55" t="s">
        <v>104</v>
      </c>
      <c r="D14" s="49" t="s">
        <v>198</v>
      </c>
      <c r="E14" s="49" t="s">
        <v>199</v>
      </c>
      <c r="F14" s="241">
        <v>0.58799999999999997</v>
      </c>
      <c r="G14" s="11" t="s">
        <v>52</v>
      </c>
      <c r="H14" s="11" t="s">
        <v>53</v>
      </c>
      <c r="I14" s="11" t="s">
        <v>52</v>
      </c>
      <c r="J14" s="11" t="s">
        <v>53</v>
      </c>
      <c r="K14" s="3">
        <f t="shared" si="1"/>
        <v>88.199999999999989</v>
      </c>
      <c r="L14" s="3">
        <f t="shared" si="2"/>
        <v>150</v>
      </c>
      <c r="M14" s="13">
        <f t="shared" si="3"/>
        <v>0</v>
      </c>
      <c r="N14" s="66"/>
      <c r="O14" s="65">
        <f t="shared" si="4"/>
        <v>0</v>
      </c>
      <c r="P14" s="3"/>
      <c r="U14" s="109">
        <f>IF(G14="A",5,(IF(G14="M",3,(IF(G14="B",1,"")))))</f>
        <v>5</v>
      </c>
      <c r="V14" s="109">
        <f>IF(H14="A",3,(IF(H14="M",2,IF(H14="b",1,""))))</f>
        <v>2</v>
      </c>
      <c r="W14" s="109">
        <f t="shared" si="5"/>
        <v>5</v>
      </c>
      <c r="X14" s="109">
        <f t="shared" si="5"/>
        <v>3</v>
      </c>
      <c r="Y14" s="202">
        <f>F14</f>
        <v>0.58799999999999997</v>
      </c>
      <c r="Z14" s="54">
        <f>PRODUCT(U14:Y14)</f>
        <v>88.199999999999989</v>
      </c>
      <c r="AA14" s="54">
        <f>PRODUCT(U14:X14)</f>
        <v>150</v>
      </c>
    </row>
    <row r="15" spans="1:27" ht="135" customHeight="1">
      <c r="A15" s="20" t="str">
        <f t="shared" si="0"/>
        <v>SERVIZIO LAVORI PUBBLICI</v>
      </c>
      <c r="B15" s="50" t="s">
        <v>190</v>
      </c>
      <c r="C15" s="55" t="s">
        <v>99</v>
      </c>
      <c r="D15" s="49" t="s">
        <v>200</v>
      </c>
      <c r="E15" s="49" t="s">
        <v>201</v>
      </c>
      <c r="F15" s="241">
        <v>0.58799999999999997</v>
      </c>
      <c r="G15" s="11" t="s">
        <v>52</v>
      </c>
      <c r="H15" s="11" t="s">
        <v>53</v>
      </c>
      <c r="I15" s="11" t="s">
        <v>52</v>
      </c>
      <c r="J15" s="11" t="s">
        <v>54</v>
      </c>
      <c r="K15" s="3">
        <f t="shared" si="1"/>
        <v>29.4</v>
      </c>
      <c r="L15" s="3">
        <f t="shared" si="2"/>
        <v>50</v>
      </c>
      <c r="M15" s="13">
        <f t="shared" si="3"/>
        <v>0</v>
      </c>
      <c r="N15" s="66"/>
      <c r="O15" s="65">
        <f t="shared" si="4"/>
        <v>0</v>
      </c>
      <c r="P15" s="3"/>
      <c r="U15" s="109">
        <f t="shared" ref="U15:U26" si="6">IF(G15="A",5,(IF(G15="M",3,(IF(G15="B",1,"")))))</f>
        <v>5</v>
      </c>
      <c r="V15" s="109">
        <f t="shared" ref="V15:V26" si="7">IF(H15="A",3,(IF(H15="M",2,IF(H15="b",1,""))))</f>
        <v>2</v>
      </c>
      <c r="W15" s="109">
        <f t="shared" ref="W15:W26" si="8">IF(I15="A",5,(IF(I15="M",3,IF(I15="B",1,""))))</f>
        <v>5</v>
      </c>
      <c r="X15" s="109">
        <f t="shared" ref="X15:X26" si="9">IF(J15="A",5,(IF(J15="M",3,IF(J15="B",1,""))))</f>
        <v>1</v>
      </c>
      <c r="Y15" s="202">
        <f t="shared" ref="Y15:Y26" si="10">F15</f>
        <v>0.58799999999999997</v>
      </c>
      <c r="Z15" s="54">
        <f t="shared" ref="Z15:Z26" si="11">PRODUCT(U15:Y15)</f>
        <v>29.4</v>
      </c>
      <c r="AA15" s="54">
        <f t="shared" ref="AA15:AA26" si="12">PRODUCT(U15:X15)</f>
        <v>50</v>
      </c>
    </row>
    <row r="16" spans="1:27" ht="31.9" customHeight="1">
      <c r="A16" s="20"/>
      <c r="B16" s="341" t="s">
        <v>347</v>
      </c>
      <c r="C16" s="55" t="s">
        <v>99</v>
      </c>
      <c r="D16" s="49" t="s">
        <v>326</v>
      </c>
      <c r="E16" s="49" t="s">
        <v>335</v>
      </c>
      <c r="F16" s="241">
        <v>0.58799999999999997</v>
      </c>
      <c r="G16" s="11" t="s">
        <v>53</v>
      </c>
      <c r="H16" s="11" t="s">
        <v>54</v>
      </c>
      <c r="I16" s="11" t="s">
        <v>53</v>
      </c>
      <c r="J16" s="11" t="s">
        <v>54</v>
      </c>
      <c r="K16" s="3"/>
      <c r="L16" s="3">
        <f t="shared" si="2"/>
        <v>9</v>
      </c>
      <c r="M16" s="13"/>
      <c r="N16" s="66"/>
      <c r="O16" s="65"/>
      <c r="P16" s="3"/>
      <c r="U16" s="109">
        <f t="shared" si="6"/>
        <v>3</v>
      </c>
      <c r="V16" s="109">
        <f t="shared" si="7"/>
        <v>1</v>
      </c>
      <c r="W16" s="109">
        <f t="shared" si="8"/>
        <v>3</v>
      </c>
      <c r="X16" s="109">
        <f t="shared" si="9"/>
        <v>1</v>
      </c>
      <c r="Y16" s="202">
        <f t="shared" si="10"/>
        <v>0.58799999999999997</v>
      </c>
      <c r="Z16" s="54">
        <f t="shared" si="11"/>
        <v>5.2919999999999998</v>
      </c>
      <c r="AA16" s="54">
        <f t="shared" si="12"/>
        <v>9</v>
      </c>
    </row>
    <row r="17" spans="1:27" ht="28.9" customHeight="1">
      <c r="A17" s="20"/>
      <c r="B17" s="341"/>
      <c r="C17" s="55" t="s">
        <v>99</v>
      </c>
      <c r="D17" s="49" t="s">
        <v>327</v>
      </c>
      <c r="E17" s="49" t="s">
        <v>335</v>
      </c>
      <c r="F17" s="241">
        <v>0.58799999999999997</v>
      </c>
      <c r="G17" s="11" t="s">
        <v>52</v>
      </c>
      <c r="H17" s="11" t="s">
        <v>52</v>
      </c>
      <c r="I17" s="11" t="s">
        <v>52</v>
      </c>
      <c r="J17" s="11" t="s">
        <v>53</v>
      </c>
      <c r="K17" s="3"/>
      <c r="L17" s="3">
        <f t="shared" si="2"/>
        <v>225</v>
      </c>
      <c r="M17" s="13"/>
      <c r="N17" s="66"/>
      <c r="O17" s="65"/>
      <c r="P17" s="3"/>
      <c r="U17" s="109">
        <f t="shared" si="6"/>
        <v>5</v>
      </c>
      <c r="V17" s="109">
        <f t="shared" si="7"/>
        <v>3</v>
      </c>
      <c r="W17" s="109">
        <f t="shared" si="8"/>
        <v>5</v>
      </c>
      <c r="X17" s="109">
        <f t="shared" si="9"/>
        <v>3</v>
      </c>
      <c r="Y17" s="202">
        <f t="shared" si="10"/>
        <v>0.58799999999999997</v>
      </c>
      <c r="Z17" s="54">
        <f t="shared" si="11"/>
        <v>132.29999999999998</v>
      </c>
      <c r="AA17" s="54">
        <f t="shared" si="12"/>
        <v>225</v>
      </c>
    </row>
    <row r="18" spans="1:27" ht="33" customHeight="1">
      <c r="A18" s="20"/>
      <c r="B18" s="341"/>
      <c r="C18" s="55" t="s">
        <v>99</v>
      </c>
      <c r="D18" s="49" t="s">
        <v>328</v>
      </c>
      <c r="E18" s="49" t="s">
        <v>336</v>
      </c>
      <c r="F18" s="241">
        <v>0.58799999999999997</v>
      </c>
      <c r="G18" s="11" t="s">
        <v>52</v>
      </c>
      <c r="H18" s="11" t="s">
        <v>53</v>
      </c>
      <c r="I18" s="11" t="s">
        <v>53</v>
      </c>
      <c r="J18" s="11" t="s">
        <v>54</v>
      </c>
      <c r="K18" s="3"/>
      <c r="L18" s="3">
        <f t="shared" si="2"/>
        <v>30</v>
      </c>
      <c r="M18" s="13"/>
      <c r="N18" s="66"/>
      <c r="O18" s="65"/>
      <c r="P18" s="3"/>
      <c r="U18" s="109">
        <f t="shared" si="6"/>
        <v>5</v>
      </c>
      <c r="V18" s="109">
        <f t="shared" si="7"/>
        <v>2</v>
      </c>
      <c r="W18" s="109">
        <f t="shared" si="8"/>
        <v>3</v>
      </c>
      <c r="X18" s="109">
        <f t="shared" si="9"/>
        <v>1</v>
      </c>
      <c r="Y18" s="202">
        <f t="shared" si="10"/>
        <v>0.58799999999999997</v>
      </c>
      <c r="Z18" s="54">
        <f t="shared" si="11"/>
        <v>17.64</v>
      </c>
      <c r="AA18" s="54">
        <f t="shared" si="12"/>
        <v>30</v>
      </c>
    </row>
    <row r="19" spans="1:27" ht="45.6" customHeight="1">
      <c r="A19" s="20"/>
      <c r="B19" s="341"/>
      <c r="C19" s="55" t="s">
        <v>99</v>
      </c>
      <c r="D19" s="49" t="s">
        <v>329</v>
      </c>
      <c r="E19" s="49" t="s">
        <v>337</v>
      </c>
      <c r="F19" s="241">
        <v>0.58799999999999997</v>
      </c>
      <c r="G19" s="11" t="s">
        <v>52</v>
      </c>
      <c r="H19" s="11" t="s">
        <v>53</v>
      </c>
      <c r="I19" s="11" t="s">
        <v>53</v>
      </c>
      <c r="J19" s="11" t="s">
        <v>54</v>
      </c>
      <c r="K19" s="3"/>
      <c r="L19" s="3">
        <f t="shared" si="2"/>
        <v>30</v>
      </c>
      <c r="M19" s="13"/>
      <c r="N19" s="66"/>
      <c r="O19" s="65"/>
      <c r="P19" s="3"/>
      <c r="U19" s="109">
        <f t="shared" si="6"/>
        <v>5</v>
      </c>
      <c r="V19" s="109">
        <f t="shared" si="7"/>
        <v>2</v>
      </c>
      <c r="W19" s="109">
        <f t="shared" si="8"/>
        <v>3</v>
      </c>
      <c r="X19" s="109">
        <f t="shared" si="9"/>
        <v>1</v>
      </c>
      <c r="Y19" s="202">
        <f t="shared" si="10"/>
        <v>0.58799999999999997</v>
      </c>
      <c r="Z19" s="54">
        <f t="shared" si="11"/>
        <v>17.64</v>
      </c>
      <c r="AA19" s="54">
        <f t="shared" si="12"/>
        <v>30</v>
      </c>
    </row>
    <row r="20" spans="1:27" ht="31.9" customHeight="1">
      <c r="A20" s="20"/>
      <c r="B20" s="341"/>
      <c r="C20" s="55" t="s">
        <v>99</v>
      </c>
      <c r="D20" s="49" t="s">
        <v>330</v>
      </c>
      <c r="E20" s="49" t="s">
        <v>338</v>
      </c>
      <c r="F20" s="241">
        <v>0.58799999999999997</v>
      </c>
      <c r="G20" s="11" t="s">
        <v>52</v>
      </c>
      <c r="H20" s="11" t="s">
        <v>53</v>
      </c>
      <c r="I20" s="11" t="s">
        <v>52</v>
      </c>
      <c r="J20" s="11" t="s">
        <v>54</v>
      </c>
      <c r="K20" s="3"/>
      <c r="L20" s="3">
        <f t="shared" si="2"/>
        <v>50</v>
      </c>
      <c r="M20" s="13"/>
      <c r="N20" s="66"/>
      <c r="O20" s="65"/>
      <c r="P20" s="3"/>
      <c r="U20" s="109">
        <f t="shared" si="6"/>
        <v>5</v>
      </c>
      <c r="V20" s="109">
        <f t="shared" si="7"/>
        <v>2</v>
      </c>
      <c r="W20" s="109">
        <f t="shared" si="8"/>
        <v>5</v>
      </c>
      <c r="X20" s="109">
        <f t="shared" si="9"/>
        <v>1</v>
      </c>
      <c r="Y20" s="202">
        <f t="shared" si="10"/>
        <v>0.58799999999999997</v>
      </c>
      <c r="Z20" s="54">
        <f t="shared" si="11"/>
        <v>29.4</v>
      </c>
      <c r="AA20" s="54">
        <f t="shared" si="12"/>
        <v>50</v>
      </c>
    </row>
    <row r="21" spans="1:27" ht="39.75" customHeight="1">
      <c r="A21" s="20"/>
      <c r="B21" s="341"/>
      <c r="C21" s="55" t="s">
        <v>99</v>
      </c>
      <c r="D21" s="49" t="s">
        <v>339</v>
      </c>
      <c r="E21" s="49" t="s">
        <v>340</v>
      </c>
      <c r="F21" s="241">
        <v>0.58799999999999997</v>
      </c>
      <c r="G21" s="11" t="s">
        <v>53</v>
      </c>
      <c r="H21" s="11" t="s">
        <v>53</v>
      </c>
      <c r="I21" s="11" t="s">
        <v>53</v>
      </c>
      <c r="J21" s="11" t="s">
        <v>54</v>
      </c>
      <c r="K21" s="3"/>
      <c r="L21" s="3">
        <f t="shared" si="2"/>
        <v>18</v>
      </c>
      <c r="M21" s="13"/>
      <c r="N21" s="66"/>
      <c r="O21" s="65"/>
      <c r="P21" s="3"/>
      <c r="U21" s="109">
        <f t="shared" si="6"/>
        <v>3</v>
      </c>
      <c r="V21" s="109">
        <f t="shared" si="7"/>
        <v>2</v>
      </c>
      <c r="W21" s="109">
        <f t="shared" si="8"/>
        <v>3</v>
      </c>
      <c r="X21" s="109">
        <f t="shared" si="9"/>
        <v>1</v>
      </c>
      <c r="Y21" s="202">
        <f t="shared" si="10"/>
        <v>0.58799999999999997</v>
      </c>
      <c r="Z21" s="54">
        <f t="shared" si="11"/>
        <v>10.584</v>
      </c>
      <c r="AA21" s="54">
        <f t="shared" si="12"/>
        <v>18</v>
      </c>
    </row>
    <row r="22" spans="1:27" ht="52.15" customHeight="1">
      <c r="A22" s="20"/>
      <c r="B22" s="341"/>
      <c r="C22" s="55" t="s">
        <v>99</v>
      </c>
      <c r="D22" s="49" t="s">
        <v>331</v>
      </c>
      <c r="E22" s="49" t="s">
        <v>341</v>
      </c>
      <c r="F22" s="241">
        <v>0.58799999999999997</v>
      </c>
      <c r="G22" s="11" t="s">
        <v>53</v>
      </c>
      <c r="H22" s="11" t="s">
        <v>53</v>
      </c>
      <c r="I22" s="11" t="s">
        <v>53</v>
      </c>
      <c r="J22" s="11" t="s">
        <v>54</v>
      </c>
      <c r="K22" s="3"/>
      <c r="L22" s="3">
        <f t="shared" si="2"/>
        <v>18</v>
      </c>
      <c r="M22" s="13"/>
      <c r="N22" s="66"/>
      <c r="O22" s="65"/>
      <c r="P22" s="3"/>
      <c r="U22" s="109">
        <f t="shared" si="6"/>
        <v>3</v>
      </c>
      <c r="V22" s="109">
        <f t="shared" si="7"/>
        <v>2</v>
      </c>
      <c r="W22" s="109">
        <f t="shared" si="8"/>
        <v>3</v>
      </c>
      <c r="X22" s="109">
        <f t="shared" si="9"/>
        <v>1</v>
      </c>
      <c r="Y22" s="202">
        <f t="shared" si="10"/>
        <v>0.58799999999999997</v>
      </c>
      <c r="Z22" s="54">
        <f t="shared" si="11"/>
        <v>10.584</v>
      </c>
      <c r="AA22" s="54">
        <f t="shared" si="12"/>
        <v>18</v>
      </c>
    </row>
    <row r="23" spans="1:27" ht="44.45" customHeight="1">
      <c r="A23" s="20"/>
      <c r="B23" s="341"/>
      <c r="C23" s="55" t="s">
        <v>99</v>
      </c>
      <c r="D23" s="49" t="s">
        <v>332</v>
      </c>
      <c r="E23" s="49" t="s">
        <v>342</v>
      </c>
      <c r="F23" s="241">
        <v>0.58799999999999997</v>
      </c>
      <c r="G23" s="11" t="s">
        <v>52</v>
      </c>
      <c r="H23" s="11" t="s">
        <v>53</v>
      </c>
      <c r="I23" s="11" t="s">
        <v>52</v>
      </c>
      <c r="J23" s="11" t="s">
        <v>54</v>
      </c>
      <c r="K23" s="3"/>
      <c r="L23" s="3">
        <f t="shared" si="2"/>
        <v>50</v>
      </c>
      <c r="M23" s="13"/>
      <c r="N23" s="66"/>
      <c r="O23" s="65"/>
      <c r="P23" s="3"/>
      <c r="U23" s="109">
        <f t="shared" si="6"/>
        <v>5</v>
      </c>
      <c r="V23" s="109">
        <f t="shared" si="7"/>
        <v>2</v>
      </c>
      <c r="W23" s="109">
        <f t="shared" si="8"/>
        <v>5</v>
      </c>
      <c r="X23" s="109">
        <f t="shared" si="9"/>
        <v>1</v>
      </c>
      <c r="Y23" s="202">
        <f t="shared" si="10"/>
        <v>0.58799999999999997</v>
      </c>
      <c r="Z23" s="54">
        <f t="shared" si="11"/>
        <v>29.4</v>
      </c>
      <c r="AA23" s="54">
        <f t="shared" si="12"/>
        <v>50</v>
      </c>
    </row>
    <row r="24" spans="1:27" ht="45.75" customHeight="1">
      <c r="A24" s="20"/>
      <c r="B24" s="341"/>
      <c r="C24" s="55" t="s">
        <v>99</v>
      </c>
      <c r="D24" s="49" t="s">
        <v>343</v>
      </c>
      <c r="E24" s="49" t="s">
        <v>344</v>
      </c>
      <c r="F24" s="241">
        <v>0.58799999999999997</v>
      </c>
      <c r="G24" s="11" t="s">
        <v>52</v>
      </c>
      <c r="H24" s="11" t="s">
        <v>53</v>
      </c>
      <c r="I24" s="11" t="s">
        <v>53</v>
      </c>
      <c r="J24" s="11" t="s">
        <v>54</v>
      </c>
      <c r="K24" s="3"/>
      <c r="L24" s="3">
        <f t="shared" si="2"/>
        <v>30</v>
      </c>
      <c r="M24" s="13"/>
      <c r="N24" s="66"/>
      <c r="O24" s="65"/>
      <c r="P24" s="3"/>
      <c r="U24" s="109">
        <f t="shared" si="6"/>
        <v>5</v>
      </c>
      <c r="V24" s="109">
        <f t="shared" si="7"/>
        <v>2</v>
      </c>
      <c r="W24" s="109">
        <f t="shared" si="8"/>
        <v>3</v>
      </c>
      <c r="X24" s="109">
        <f t="shared" si="9"/>
        <v>1</v>
      </c>
      <c r="Y24" s="202">
        <f t="shared" si="10"/>
        <v>0.58799999999999997</v>
      </c>
      <c r="Z24" s="54">
        <f t="shared" si="11"/>
        <v>17.64</v>
      </c>
      <c r="AA24" s="54">
        <f t="shared" si="12"/>
        <v>30</v>
      </c>
    </row>
    <row r="25" spans="1:27" ht="61.5" customHeight="1">
      <c r="A25" s="20"/>
      <c r="B25" s="341"/>
      <c r="C25" s="55" t="s">
        <v>99</v>
      </c>
      <c r="D25" s="49" t="s">
        <v>333</v>
      </c>
      <c r="E25" s="49" t="s">
        <v>345</v>
      </c>
      <c r="F25" s="241">
        <v>0.58799999999999997</v>
      </c>
      <c r="G25" s="11" t="s">
        <v>52</v>
      </c>
      <c r="H25" s="11" t="s">
        <v>54</v>
      </c>
      <c r="I25" s="11" t="s">
        <v>53</v>
      </c>
      <c r="J25" s="11" t="s">
        <v>54</v>
      </c>
      <c r="K25" s="3"/>
      <c r="L25" s="3">
        <f t="shared" si="2"/>
        <v>15</v>
      </c>
      <c r="M25" s="13"/>
      <c r="N25" s="66"/>
      <c r="O25" s="65"/>
      <c r="P25" s="3"/>
      <c r="U25" s="109">
        <f t="shared" si="6"/>
        <v>5</v>
      </c>
      <c r="V25" s="109">
        <f t="shared" si="7"/>
        <v>1</v>
      </c>
      <c r="W25" s="109">
        <f t="shared" si="8"/>
        <v>3</v>
      </c>
      <c r="X25" s="109">
        <f t="shared" si="9"/>
        <v>1</v>
      </c>
      <c r="Y25" s="202">
        <f t="shared" si="10"/>
        <v>0.58799999999999997</v>
      </c>
      <c r="Z25" s="54">
        <f t="shared" si="11"/>
        <v>8.82</v>
      </c>
      <c r="AA25" s="54">
        <f t="shared" si="12"/>
        <v>15</v>
      </c>
    </row>
    <row r="26" spans="1:27" ht="52.15" customHeight="1" thickBot="1">
      <c r="A26" s="20"/>
      <c r="B26" s="341"/>
      <c r="C26" s="55" t="s">
        <v>99</v>
      </c>
      <c r="D26" s="49" t="s">
        <v>334</v>
      </c>
      <c r="E26" s="49" t="s">
        <v>346</v>
      </c>
      <c r="F26" s="241">
        <v>0.58799999999999997</v>
      </c>
      <c r="G26" s="11" t="s">
        <v>53</v>
      </c>
      <c r="H26" s="11" t="s">
        <v>53</v>
      </c>
      <c r="I26" s="11" t="s">
        <v>53</v>
      </c>
      <c r="J26" s="11" t="s">
        <v>54</v>
      </c>
      <c r="K26" s="3"/>
      <c r="L26" s="3">
        <f t="shared" si="2"/>
        <v>18</v>
      </c>
      <c r="M26" s="13"/>
      <c r="N26" s="66"/>
      <c r="O26" s="65"/>
      <c r="P26" s="3"/>
      <c r="U26" s="109">
        <f t="shared" si="6"/>
        <v>3</v>
      </c>
      <c r="V26" s="109">
        <f t="shared" si="7"/>
        <v>2</v>
      </c>
      <c r="W26" s="109">
        <f t="shared" si="8"/>
        <v>3</v>
      </c>
      <c r="X26" s="109">
        <f t="shared" si="9"/>
        <v>1</v>
      </c>
      <c r="Y26" s="202">
        <f t="shared" si="10"/>
        <v>0.58799999999999997</v>
      </c>
      <c r="Z26" s="54">
        <f t="shared" si="11"/>
        <v>10.584</v>
      </c>
      <c r="AA26" s="54">
        <f t="shared" si="12"/>
        <v>18</v>
      </c>
    </row>
    <row r="27" spans="1:27" ht="16.5" customHeight="1" thickBot="1">
      <c r="A27" s="19" t="s">
        <v>39</v>
      </c>
      <c r="B27" s="278">
        <f>COUNTA(B10:B26)</f>
        <v>7</v>
      </c>
      <c r="C27" s="279"/>
      <c r="D27" s="279"/>
      <c r="E27" s="279"/>
      <c r="F27" s="280">
        <f>SUM(F10:F26)</f>
        <v>9.9959999999999969</v>
      </c>
      <c r="G27" s="281"/>
      <c r="H27" s="281"/>
      <c r="I27" s="281"/>
      <c r="J27" s="281"/>
      <c r="K27" s="17">
        <f>SUM(K10:K26)</f>
        <v>357.50399999999991</v>
      </c>
      <c r="L27" s="282">
        <f>SUM(L10:L26)</f>
        <v>1101</v>
      </c>
      <c r="M27" s="18">
        <f>SUM(M10:M26)</f>
        <v>0</v>
      </c>
      <c r="N27" s="283"/>
      <c r="O27" s="283">
        <f>SUM(O10:O26)</f>
        <v>0</v>
      </c>
      <c r="P27" s="285"/>
    </row>
    <row r="28" spans="1:27" ht="15.6" customHeight="1">
      <c r="A28" s="19" t="s">
        <v>39</v>
      </c>
      <c r="B28" s="2"/>
      <c r="C28" s="2"/>
      <c r="D28" s="2"/>
      <c r="E28" s="2"/>
      <c r="F28" s="2"/>
      <c r="G28" s="2"/>
      <c r="H28" s="2"/>
      <c r="I28" s="2"/>
      <c r="J28" s="2"/>
      <c r="K28" s="2"/>
      <c r="L28" s="2"/>
    </row>
    <row r="29" spans="1:27">
      <c r="A29" s="19" t="s">
        <v>39</v>
      </c>
      <c r="B29" s="2"/>
      <c r="C29" s="2"/>
      <c r="D29" s="2"/>
      <c r="E29" s="2"/>
      <c r="F29" s="2"/>
      <c r="G29" s="2"/>
      <c r="H29" s="2"/>
      <c r="I29" s="2"/>
      <c r="J29" s="2"/>
      <c r="K29" s="2"/>
      <c r="L29" s="2"/>
    </row>
    <row r="30" spans="1:27">
      <c r="A30" s="19" t="s">
        <v>39</v>
      </c>
      <c r="B30" s="71"/>
      <c r="C30" s="71"/>
      <c r="D30" s="71"/>
      <c r="E30" s="71"/>
      <c r="F30" s="2"/>
      <c r="G30" s="2"/>
      <c r="H30" s="2"/>
    </row>
    <row r="31" spans="1:27" ht="25.5" customHeight="1">
      <c r="A31" s="19" t="s">
        <v>39</v>
      </c>
      <c r="B31" s="72" t="s">
        <v>6</v>
      </c>
      <c r="C31" s="70"/>
      <c r="D31" s="70"/>
      <c r="E31" s="182">
        <f>IF(L27&gt;0,O27/L27,"0")</f>
        <v>0</v>
      </c>
      <c r="F31" s="69"/>
      <c r="G31" s="2"/>
      <c r="H31" s="2"/>
    </row>
    <row r="32" spans="1:27">
      <c r="A32" s="19"/>
      <c r="B32" s="2"/>
      <c r="C32" s="2"/>
      <c r="D32" s="2"/>
      <c r="E32" s="2"/>
      <c r="F32" s="2"/>
      <c r="G32" s="2"/>
      <c r="H32" s="2"/>
      <c r="I32" s="2"/>
      <c r="J32" s="2"/>
      <c r="K32" s="2"/>
      <c r="L32" s="2"/>
    </row>
    <row r="36" spans="5:5">
      <c r="E36" s="73"/>
    </row>
  </sheetData>
  <autoFilter ref="A9:AA31">
    <filterColumn colId="0">
      <customFilters and="1">
        <customFilter operator="notEqual" val=" "/>
      </customFilters>
    </filterColumn>
  </autoFilter>
  <mergeCells count="3">
    <mergeCell ref="U8:Y8"/>
    <mergeCell ref="G7:O7"/>
    <mergeCell ref="B16:B26"/>
  </mergeCells>
  <phoneticPr fontId="0" type="noConversion"/>
  <printOptions horizontalCentered="1"/>
  <pageMargins left="0.17" right="0.13" top="0.31" bottom="0.19685039370078741" header="0.37" footer="0.51181102362204722"/>
  <pageSetup paperSize="9" scale="54" fitToHeight="10" orientation="landscape" r:id="rId1"/>
  <headerFooter alignWithMargins="0"/>
  <rowBreaks count="1" manualBreakCount="1">
    <brk id="14" min="1" max="15"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14</vt:i4>
      </vt:variant>
      <vt:variant>
        <vt:lpstr>Intervalli denominati</vt:lpstr>
      </vt:variant>
      <vt:variant>
        <vt:i4>30</vt:i4>
      </vt:variant>
    </vt:vector>
  </HeadingPairs>
  <TitlesOfParts>
    <vt:vector size="44" baseType="lpstr">
      <vt:lpstr>PROG</vt:lpstr>
      <vt:lpstr>ART. 90 TUEL</vt:lpstr>
      <vt:lpstr>SEGRETARIO COMUNALE</vt:lpstr>
      <vt:lpstr>SERVIZI GENERALI</vt:lpstr>
      <vt:lpstr>SERV. SEGRET. ASSIST. CULT. IST</vt:lpstr>
      <vt:lpstr>SERVIZIO FINANZIARIO E TRIBUTI</vt:lpstr>
      <vt:lpstr>ANAGRAFE</vt:lpstr>
      <vt:lpstr>EDILIZIA PRIVATA</vt:lpstr>
      <vt:lpstr>LAVORI PUBBLICI</vt:lpstr>
      <vt:lpstr>POLIZIA MUNICIPALE</vt:lpstr>
      <vt:lpstr>COMMERCIO E POLIZ. AMM.VA</vt:lpstr>
      <vt:lpstr>referto</vt:lpstr>
      <vt:lpstr>TOT_OBJ</vt:lpstr>
      <vt:lpstr>Budget  PO</vt:lpstr>
      <vt:lpstr>'EDILIZIA PRIVATA'!_ednref1</vt:lpstr>
      <vt:lpstr>ANAGRAFE!Area_stampa</vt:lpstr>
      <vt:lpstr>'ART. 90 TUEL'!Area_stampa</vt:lpstr>
      <vt:lpstr>'Budget  PO'!Area_stampa</vt:lpstr>
      <vt:lpstr>'COMMERCIO E POLIZ. AMM.VA'!Area_stampa</vt:lpstr>
      <vt:lpstr>'EDILIZIA PRIVATA'!Area_stampa</vt:lpstr>
      <vt:lpstr>'LAVORI PUBBLICI'!Area_stampa</vt:lpstr>
      <vt:lpstr>'POLIZIA MUNICIPALE'!Area_stampa</vt:lpstr>
      <vt:lpstr>PROG!Area_stampa</vt:lpstr>
      <vt:lpstr>referto!Area_stampa</vt:lpstr>
      <vt:lpstr>'SEGRETARIO COMUNALE'!Area_stampa</vt:lpstr>
      <vt:lpstr>'SERV. SEGRET. ASSIST. CULT. IST'!Area_stampa</vt:lpstr>
      <vt:lpstr>'SERVIZI GENERALI'!Area_stampa</vt:lpstr>
      <vt:lpstr>'SERVIZIO FINANZIARIO E TRIBUTI'!Area_stampa</vt:lpstr>
      <vt:lpstr>TOT_OBJ!Area_stampa</vt:lpstr>
      <vt:lpstr>'SERVIZI GENERALI'!OLE_LINK204</vt:lpstr>
      <vt:lpstr>'SERV. SEGRET. ASSIST. CULT. IST'!OLE_LINK212</vt:lpstr>
      <vt:lpstr>'SERV. SEGRET. ASSIST. CULT. IST'!OLE_LINK219</vt:lpstr>
      <vt:lpstr>ANAGRAFE!Titoli_stampa</vt:lpstr>
      <vt:lpstr>'ART. 90 TUEL'!Titoli_stampa</vt:lpstr>
      <vt:lpstr>'COMMERCIO E POLIZ. AMM.VA'!Titoli_stampa</vt:lpstr>
      <vt:lpstr>'EDILIZIA PRIVATA'!Titoli_stampa</vt:lpstr>
      <vt:lpstr>'LAVORI PUBBLICI'!Titoli_stampa</vt:lpstr>
      <vt:lpstr>'POLIZIA MUNICIPALE'!Titoli_stampa</vt:lpstr>
      <vt:lpstr>referto!Titoli_stampa</vt:lpstr>
      <vt:lpstr>'SEGRETARIO COMUNALE'!Titoli_stampa</vt:lpstr>
      <vt:lpstr>'SERV. SEGRET. ASSIST. CULT. IST'!Titoli_stampa</vt:lpstr>
      <vt:lpstr>'SERVIZI GENERALI'!Titoli_stampa</vt:lpstr>
      <vt:lpstr>'SERVIZIO FINANZIARIO E TRIBUTI'!Titoli_stampa</vt:lpstr>
      <vt:lpstr>TOT_OBJ!Titoli_stampa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passerini</dc:creator>
  <cp:lastModifiedBy>Monica LONGO</cp:lastModifiedBy>
  <cp:lastPrinted>2021-04-07T10:17:49Z</cp:lastPrinted>
  <dcterms:created xsi:type="dcterms:W3CDTF">2002-04-07T14:38:44Z</dcterms:created>
  <dcterms:modified xsi:type="dcterms:W3CDTF">2021-06-04T09:54:36Z</dcterms:modified>
</cp:coreProperties>
</file>